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0"/>
  </bookViews>
  <sheets>
    <sheet name="progetto seconda  soluzione " sheetId="1" r:id="rId1"/>
  </sheets>
  <externalReferences>
    <externalReference r:id="rId4"/>
  </externalReferences>
  <definedNames>
    <definedName name="_xlnm.Print_Area" localSheetId="0">'progetto seconda  soluzione '!$A$1:$L$42</definedName>
    <definedName name="End_Bal">'[1]Calcolo prestiti'!$I$18:$I$377</definedName>
    <definedName name="Full_Print">'[1]Calcolo prestiti'!$A$1:$I$377</definedName>
    <definedName name="Header_Row">ROW('[1]Calcolo prestiti'!$17:$17)</definedName>
    <definedName name="Interest_Rate">'[1]Calcolo prestiti'!$D$7</definedName>
    <definedName name="Last_Row" localSheetId="0">IF('progetto seconda  soluzione '!Values_Entered,Header_Row+'progetto seconda  soluzione '!Number_of_Payments,Header_Row)</definedName>
    <definedName name="Last_Row">IF(Values_Entered,Header_Row+Number_of_Payments,Header_Row)</definedName>
    <definedName name="Loan_Amount">'[1]Calcolo prestiti'!$D$6</definedName>
    <definedName name="Loan_Start">'[1]Calcolo prestiti'!$D$10</definedName>
    <definedName name="Loan_Years">'[1]Calcolo prestiti'!$D$8</definedName>
    <definedName name="Number_of_Payments" localSheetId="0">MATCH(0.01,End_Bal,-1)+1</definedName>
    <definedName name="Number_of_Payments">MATCH(0.01,End_Bal,-1)+1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rint_Area_Reset" localSheetId="0">OFFSET(Full_Print,0,0,'progetto seconda  soluzione '!Last_Row)</definedName>
    <definedName name="Print_Area_Reset">OFFSET(Full_Print,0,0,Last_Row)</definedName>
    <definedName name="Total_Payment" localSheetId="0">Scheduled_Payment+Extra_Payment</definedName>
    <definedName name="Total_Payment">Scheduled_Payment+Extra_Payment</definedName>
    <definedName name="Values_Entered" localSheetId="0">IF(Loan_Amount*Interest_Rate*Loan_Years*Loan_Start&gt;0,1,0)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<sst xmlns="http://schemas.openxmlformats.org/spreadsheetml/2006/main" count="58" uniqueCount="55">
  <si>
    <t>Valutazione  ampiamento acetaia Lica</t>
  </si>
  <si>
    <t>Investimento iniziale (una tantum)</t>
  </si>
  <si>
    <t>investimento iniziale acquisto batterie</t>
  </si>
  <si>
    <t>nr. botti</t>
  </si>
  <si>
    <t>capacità nominale botte (lt)</t>
  </si>
  <si>
    <t>capacità reale botte (lt)</t>
  </si>
  <si>
    <t xml:space="preserve">costo listino botte (cad.) </t>
  </si>
  <si>
    <t xml:space="preserve">costo netto botte (cad.) </t>
  </si>
  <si>
    <t xml:space="preserve">costo netto  serie botti </t>
  </si>
  <si>
    <t>materiale botti</t>
  </si>
  <si>
    <t>Note</t>
  </si>
  <si>
    <t>Castagno</t>
  </si>
  <si>
    <t>batterie non troppo grandi; serie da 8, 10, 15. 20, 30 lt.</t>
  </si>
  <si>
    <t>frassino</t>
  </si>
  <si>
    <t>rovere</t>
  </si>
  <si>
    <t>ciliegio</t>
  </si>
  <si>
    <t>castagno</t>
  </si>
  <si>
    <t>inflazione %</t>
  </si>
  <si>
    <t>rivalutaz. prodotto invecch. %</t>
  </si>
  <si>
    <t>lt. totali</t>
  </si>
  <si>
    <t>rivalutazione stimata %</t>
  </si>
  <si>
    <t>costo mosto (lt)</t>
  </si>
  <si>
    <t>costo totale</t>
  </si>
  <si>
    <t>riempimento batterie con mosto cotto (certificato)</t>
  </si>
  <si>
    <t>rivalutazione batterie 12\anni</t>
  </si>
  <si>
    <t>inflazione</t>
  </si>
  <si>
    <t>rivalutazione</t>
  </si>
  <si>
    <t>sistemazione locali e autorizzazioni</t>
  </si>
  <si>
    <t>totale</t>
  </si>
  <si>
    <t>Quota iniziale per socio</t>
  </si>
  <si>
    <t>percentuale</t>
  </si>
  <si>
    <t>lt./anno</t>
  </si>
  <si>
    <t>costo/anno</t>
  </si>
  <si>
    <t>spese annuali</t>
  </si>
  <si>
    <t xml:space="preserve">rincalzi mosto </t>
  </si>
  <si>
    <t>costo consulenza agronomo</t>
  </si>
  <si>
    <t>costi consorzio e di certif.</t>
  </si>
  <si>
    <t>stima alta da verificare</t>
  </si>
  <si>
    <t>totale annuale</t>
  </si>
  <si>
    <t>quota annuale per socio</t>
  </si>
  <si>
    <t>affitto locali</t>
  </si>
  <si>
    <t>manut. batterie/controllo</t>
  </si>
  <si>
    <t>totale/anno</t>
  </si>
  <si>
    <t>totale/12 anno</t>
  </si>
  <si>
    <t xml:space="preserve">Produzione dopo il 12 anno </t>
  </si>
  <si>
    <t>qt. Inzio (lt)</t>
  </si>
  <si>
    <t>% di calo</t>
  </si>
  <si>
    <t>qt. invecchiata /12 anni (lt)</t>
  </si>
  <si>
    <t>qt. invecchiata / anno (lt)</t>
  </si>
  <si>
    <t>coefficiente di resa (lt)</t>
  </si>
  <si>
    <t>qt. prodotto / anno (dopo 12 anni) (lt)</t>
  </si>
  <si>
    <t>valore attuale/lt ABTRE aragosta (sfuso tra prod.)</t>
  </si>
  <si>
    <t>stima valore/lt tra 12 anni  ABTRE aragosta (sfuso tra prod.)</t>
  </si>
  <si>
    <t>stima valore produz. tra 12 anni  ABTRE aragosta (sfuso tra prod.)</t>
  </si>
  <si>
    <t xml:space="preserve">Considerare che la stima di vendità e fatta con vendità all' ingrosso tra produttori . Con un vendita al dettaglio  l'entrate è maggiore 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</si>
</sst>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_(&quot;L.&quot;* #,##0.00_);_(&quot;L.&quot;* \(#,##0.00\);_(&quot;L.&quot;* &quot;-&quot;??_);_(@_)"/>
    <numFmt numFmtId="197" formatCode="#.##000_);\(#.##000\)"/>
    <numFmt numFmtId="198" formatCode="_(* #.##000_);_(* \(#.##000\);_(* &quot;-&quot;??_);_(@_)"/>
    <numFmt numFmtId="199" formatCode="0_)"/>
    <numFmt numFmtId="200" formatCode="0,00?%_)"/>
    <numFmt numFmtId="201" formatCode="\€\ #,##0.00;\-\€\ #,##0.00"/>
    <numFmt numFmtId="202" formatCode="[$-409]dddd\,\ mmmm\ dd\,\ yyyy"/>
    <numFmt numFmtId="203" formatCode="0.00?%_)"/>
  </numFmts>
  <fonts count="16">
    <font>
      <sz val="10"/>
      <name val="Arial"/>
      <family val="0"/>
    </font>
    <font>
      <sz val="8"/>
      <name val="Arial"/>
      <family val="0"/>
    </font>
    <font>
      <b/>
      <i/>
      <u val="single"/>
      <sz val="24"/>
      <name val="Arial"/>
      <family val="2"/>
    </font>
    <font>
      <b/>
      <i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164" fontId="8" fillId="3" borderId="0" xfId="0" applyNumberFormat="1" applyFont="1" applyFill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/>
    </xf>
    <xf numFmtId="0" fontId="6" fillId="0" borderId="0" xfId="0" applyFont="1" applyAlignment="1">
      <alignment horizontal="center"/>
    </xf>
    <xf numFmtId="165" fontId="8" fillId="3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10" fontId="4" fillId="2" borderId="3" xfId="0" applyNumberFormat="1" applyFont="1" applyFill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6" fillId="0" borderId="0" xfId="0" applyNumberFormat="1" applyFont="1" applyAlignment="1">
      <alignment/>
    </xf>
    <xf numFmtId="164" fontId="7" fillId="3" borderId="0" xfId="0" applyNumberFormat="1" applyFont="1" applyFill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/>
    </xf>
    <xf numFmtId="164" fontId="6" fillId="5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8" fillId="4" borderId="2" xfId="0" applyNumberFormat="1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5" fillId="6" borderId="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8" fillId="7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textRotation="90"/>
    </xf>
    <xf numFmtId="0" fontId="0" fillId="3" borderId="6" xfId="0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165" fontId="4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8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6" fillId="3" borderId="0" xfId="0" applyFont="1" applyFill="1" applyAlignment="1">
      <alignment/>
    </xf>
    <xf numFmtId="164" fontId="6" fillId="3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4" fontId="6" fillId="8" borderId="2" xfId="0" applyNumberFormat="1" applyFont="1" applyFill="1" applyBorder="1" applyAlignment="1">
      <alignment horizontal="center"/>
    </xf>
    <xf numFmtId="164" fontId="4" fillId="9" borderId="0" xfId="0" applyNumberFormat="1" applyFont="1" applyFill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7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/>
    </xf>
    <xf numFmtId="164" fontId="14" fillId="3" borderId="0" xfId="0" applyNumberFormat="1" applyFont="1" applyFill="1" applyBorder="1" applyAlignment="1">
      <alignment horizontal="center" wrapText="1"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center"/>
    </xf>
    <xf numFmtId="164" fontId="4" fillId="9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4" fillId="10" borderId="2" xfId="0" applyFont="1" applyFill="1" applyBorder="1" applyAlignment="1">
      <alignment horizontal="right"/>
    </xf>
    <xf numFmtId="164" fontId="4" fillId="10" borderId="8" xfId="0" applyNumberFormat="1" applyFont="1" applyFill="1" applyBorder="1" applyAlignment="1">
      <alignment horizontal="center"/>
    </xf>
    <xf numFmtId="164" fontId="4" fillId="10" borderId="9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/>
    </xf>
    <xf numFmtId="9" fontId="6" fillId="3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1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5" fontId="8" fillId="4" borderId="2" xfId="0" applyNumberFormat="1" applyFont="1" applyFill="1" applyBorder="1" applyAlignment="1">
      <alignment horizontal="center" vertical="center" wrapText="1"/>
    </xf>
    <xf numFmtId="165" fontId="8" fillId="4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8" fillId="3" borderId="0" xfId="0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165" fontId="8" fillId="6" borderId="2" xfId="0" applyNumberFormat="1" applyFont="1" applyFill="1" applyBorder="1" applyAlignment="1">
      <alignment horizontal="center" vertical="center" wrapText="1"/>
    </xf>
    <xf numFmtId="165" fontId="8" fillId="6" borderId="3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 textRotation="90" wrapText="1"/>
    </xf>
    <xf numFmtId="0" fontId="5" fillId="4" borderId="5" xfId="0" applyFont="1" applyFill="1" applyBorder="1" applyAlignment="1">
      <alignment horizontal="center" vertical="center" textRotation="90" wrapText="1"/>
    </xf>
    <xf numFmtId="0" fontId="5" fillId="10" borderId="4" xfId="0" applyFont="1" applyFill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165" fontId="6" fillId="5" borderId="2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64" fontId="6" fillId="10" borderId="2" xfId="0" applyNumberFormat="1" applyFont="1" applyFill="1" applyBorder="1" applyAlignment="1">
      <alignment horizontal="center" wrapText="1"/>
    </xf>
    <xf numFmtId="0" fontId="6" fillId="10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4" fillId="6" borderId="2" xfId="0" applyNumberFormat="1" applyFont="1" applyFill="1" applyBorder="1" applyAlignment="1">
      <alignment horizontal="center" wrapText="1"/>
    </xf>
    <xf numFmtId="164" fontId="4" fillId="6" borderId="3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164" fontId="14" fillId="3" borderId="0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4" fillId="3" borderId="0" xfId="0" applyFont="1" applyFill="1" applyBorder="1" applyAlignment="1">
      <alignment wrapText="1"/>
    </xf>
    <xf numFmtId="0" fontId="14" fillId="3" borderId="0" xfId="0" applyFont="1" applyFill="1" applyBorder="1" applyAlignment="1">
      <alignment horizontal="center" wrapText="1"/>
    </xf>
    <xf numFmtId="164" fontId="6" fillId="10" borderId="2" xfId="0" applyNumberFormat="1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Währu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utazione%20ampiamento%20acetaia%20l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o progetto"/>
      <sheetName val="progetto prima soluzione"/>
      <sheetName val="progetto seconda  soluzione "/>
      <sheetName val="Calcolo prestiti"/>
      <sheetName val="Foglio2"/>
      <sheetName val="Foglio3"/>
    </sheetNames>
    <sheetDataSet>
      <sheetData sheetId="3">
        <row r="1">
          <cell r="A1" t="str">
            <v>Calcolo prestiti</v>
          </cell>
        </row>
        <row r="5">
          <cell r="B5" t="str">
            <v>Immissione valori</v>
          </cell>
          <cell r="F5" t="str">
            <v>Riepilogo prestito</v>
          </cell>
        </row>
        <row r="6">
          <cell r="C6" t="str">
            <v>Importo prestito</v>
          </cell>
          <cell r="D6">
            <v>30000</v>
          </cell>
          <cell r="G6" t="str">
            <v>Importo fisso rata</v>
          </cell>
          <cell r="H6">
            <v>3777.0596596506143</v>
          </cell>
        </row>
        <row r="7">
          <cell r="C7" t="str">
            <v>Tasso d'interesse annuale</v>
          </cell>
          <cell r="D7">
            <v>0.07</v>
          </cell>
          <cell r="G7" t="str">
            <v>Numero di rate previsto</v>
          </cell>
          <cell r="H7">
            <v>12</v>
          </cell>
        </row>
        <row r="8">
          <cell r="C8" t="str">
            <v>Durata del prestito in anni</v>
          </cell>
          <cell r="D8">
            <v>12</v>
          </cell>
          <cell r="G8" t="str">
            <v>Numero di rate effettivo</v>
          </cell>
          <cell r="H8">
            <v>12</v>
          </cell>
        </row>
        <row r="9">
          <cell r="C9" t="str">
            <v>Numero di rate annuali</v>
          </cell>
          <cell r="D9">
            <v>1</v>
          </cell>
          <cell r="G9" t="str">
            <v>Totale rate anticipate</v>
          </cell>
          <cell r="H9">
            <v>0</v>
          </cell>
        </row>
        <row r="10">
          <cell r="C10" t="str">
            <v>Data inizio prestito</v>
          </cell>
          <cell r="D10">
            <v>39448</v>
          </cell>
          <cell r="G10" t="str">
            <v>Totale interessi</v>
          </cell>
          <cell r="H10">
            <v>15324.715915807366</v>
          </cell>
        </row>
        <row r="11">
          <cell r="C11" t="str">
            <v>Rate extra facoltative</v>
          </cell>
        </row>
        <row r="13">
          <cell r="B13" t="str">
            <v>Nome finanziatore:</v>
          </cell>
        </row>
        <row r="16">
          <cell r="A16" t="str">
            <v>N. rata</v>
          </cell>
          <cell r="B16" t="str">
            <v>Data rata</v>
          </cell>
          <cell r="C16" t="str">
            <v>Saldo iniziale</v>
          </cell>
          <cell r="D16" t="str">
            <v>Importo fisso rata</v>
          </cell>
          <cell r="E16" t="str">
            <v>Rata extra</v>
          </cell>
          <cell r="F16" t="str">
            <v>Totale</v>
          </cell>
          <cell r="G16" t="str">
            <v>Quota capitale</v>
          </cell>
          <cell r="H16" t="str">
            <v>Quota interessi</v>
          </cell>
          <cell r="I16" t="str">
            <v>Saldo residuo</v>
          </cell>
        </row>
        <row r="18">
          <cell r="A18">
            <v>1</v>
          </cell>
          <cell r="B18">
            <v>39814</v>
          </cell>
          <cell r="C18">
            <v>30000</v>
          </cell>
          <cell r="D18">
            <v>3777.0596596506143</v>
          </cell>
          <cell r="E18">
            <v>0</v>
          </cell>
          <cell r="F18">
            <v>3777.0596596506143</v>
          </cell>
          <cell r="G18">
            <v>1677.0596596506143</v>
          </cell>
          <cell r="H18">
            <v>2100</v>
          </cell>
          <cell r="I18">
            <v>28322.940340349385</v>
          </cell>
        </row>
        <row r="19">
          <cell r="A19">
            <v>2</v>
          </cell>
          <cell r="B19">
            <v>40179</v>
          </cell>
          <cell r="C19">
            <v>28322.940340349385</v>
          </cell>
          <cell r="D19">
            <v>3777.0596596506143</v>
          </cell>
          <cell r="E19">
            <v>0</v>
          </cell>
          <cell r="F19">
            <v>3777.0596596506143</v>
          </cell>
          <cell r="G19">
            <v>1794.4538358261573</v>
          </cell>
          <cell r="H19">
            <v>1982.605823824457</v>
          </cell>
          <cell r="I19">
            <v>26528.48650452323</v>
          </cell>
        </row>
        <row r="20">
          <cell r="A20">
            <v>3</v>
          </cell>
          <cell r="B20">
            <v>40544</v>
          </cell>
          <cell r="C20">
            <v>26528.48650452323</v>
          </cell>
          <cell r="D20">
            <v>3777.0596596506143</v>
          </cell>
          <cell r="E20">
            <v>0</v>
          </cell>
          <cell r="F20">
            <v>3777.0596596506143</v>
          </cell>
          <cell r="G20">
            <v>1920.0656043339882</v>
          </cell>
          <cell r="H20">
            <v>1856.9940553166261</v>
          </cell>
          <cell r="I20">
            <v>24608.42090018924</v>
          </cell>
        </row>
        <row r="21">
          <cell r="A21">
            <v>4</v>
          </cell>
          <cell r="B21">
            <v>40909</v>
          </cell>
          <cell r="C21">
            <v>24608.42090018924</v>
          </cell>
          <cell r="D21">
            <v>3777.0596596506143</v>
          </cell>
          <cell r="E21">
            <v>0</v>
          </cell>
          <cell r="F21">
            <v>3777.0596596506143</v>
          </cell>
          <cell r="G21">
            <v>2054.4701966373673</v>
          </cell>
          <cell r="H21">
            <v>1722.589463013247</v>
          </cell>
          <cell r="I21">
            <v>22553.950703551873</v>
          </cell>
        </row>
        <row r="22">
          <cell r="A22">
            <v>5</v>
          </cell>
          <cell r="B22">
            <v>41275</v>
          </cell>
          <cell r="C22">
            <v>22553.950703551873</v>
          </cell>
          <cell r="D22">
            <v>3777.0596596506143</v>
          </cell>
          <cell r="E22">
            <v>0</v>
          </cell>
          <cell r="F22">
            <v>3777.0596596506143</v>
          </cell>
          <cell r="G22">
            <v>2198.2831104019833</v>
          </cell>
          <cell r="H22">
            <v>1578.7765492486312</v>
          </cell>
          <cell r="I22">
            <v>20355.66759314989</v>
          </cell>
        </row>
        <row r="23">
          <cell r="A23">
            <v>6</v>
          </cell>
          <cell r="B23">
            <v>41640</v>
          </cell>
          <cell r="C23">
            <v>20355.66759314989</v>
          </cell>
          <cell r="D23">
            <v>3777.0596596506143</v>
          </cell>
          <cell r="E23">
            <v>0</v>
          </cell>
          <cell r="F23">
            <v>3777.0596596506143</v>
          </cell>
          <cell r="G23">
            <v>2352.162928130122</v>
          </cell>
          <cell r="H23">
            <v>1424.8967315204925</v>
          </cell>
          <cell r="I23">
            <v>18003.50466501977</v>
          </cell>
        </row>
        <row r="24">
          <cell r="A24">
            <v>7</v>
          </cell>
          <cell r="B24">
            <v>42005</v>
          </cell>
          <cell r="C24">
            <v>18003.50466501977</v>
          </cell>
          <cell r="D24">
            <v>3777.0596596506143</v>
          </cell>
          <cell r="E24">
            <v>0</v>
          </cell>
          <cell r="F24">
            <v>3777.0596596506143</v>
          </cell>
          <cell r="G24">
            <v>2516.8143330992307</v>
          </cell>
          <cell r="H24">
            <v>1260.2453265513839</v>
          </cell>
          <cell r="I24">
            <v>15486.690331920538</v>
          </cell>
        </row>
        <row r="25">
          <cell r="A25">
            <v>8</v>
          </cell>
          <cell r="B25">
            <v>42370</v>
          </cell>
          <cell r="C25">
            <v>15486.690331920538</v>
          </cell>
          <cell r="D25">
            <v>3777.0596596506143</v>
          </cell>
          <cell r="E25">
            <v>0</v>
          </cell>
          <cell r="F25">
            <v>3777.0596596506143</v>
          </cell>
          <cell r="G25">
            <v>2692.9913364161766</v>
          </cell>
          <cell r="H25">
            <v>1084.0683232344377</v>
          </cell>
          <cell r="I25">
            <v>12793.698995504361</v>
          </cell>
        </row>
        <row r="26">
          <cell r="A26">
            <v>9</v>
          </cell>
          <cell r="B26">
            <v>42736</v>
          </cell>
          <cell r="C26">
            <v>12793.698995504361</v>
          </cell>
          <cell r="D26">
            <v>3777.0596596506143</v>
          </cell>
          <cell r="E26">
            <v>0</v>
          </cell>
          <cell r="F26">
            <v>3777.0596596506143</v>
          </cell>
          <cell r="G26">
            <v>2881.500729965309</v>
          </cell>
          <cell r="H26">
            <v>895.5589296853053</v>
          </cell>
          <cell r="I26">
            <v>9912.198265539053</v>
          </cell>
        </row>
        <row r="27">
          <cell r="A27">
            <v>10</v>
          </cell>
          <cell r="B27">
            <v>43101</v>
          </cell>
          <cell r="C27">
            <v>9912.198265539053</v>
          </cell>
          <cell r="D27">
            <v>3777.0596596506143</v>
          </cell>
          <cell r="E27">
            <v>0</v>
          </cell>
          <cell r="F27">
            <v>3777.0596596506143</v>
          </cell>
          <cell r="G27">
            <v>3083.2057810628803</v>
          </cell>
          <cell r="H27">
            <v>693.8538785877338</v>
          </cell>
          <cell r="I27">
            <v>6828.992484476173</v>
          </cell>
        </row>
        <row r="28">
          <cell r="A28">
            <v>11</v>
          </cell>
          <cell r="B28">
            <v>43466</v>
          </cell>
          <cell r="C28">
            <v>6828.992484476173</v>
          </cell>
          <cell r="D28">
            <v>3777.0596596506143</v>
          </cell>
          <cell r="E28">
            <v>0</v>
          </cell>
          <cell r="F28">
            <v>3777.0596596506143</v>
          </cell>
          <cell r="G28">
            <v>3299.0301857372824</v>
          </cell>
          <cell r="H28">
            <v>478.02947391333214</v>
          </cell>
          <cell r="I28">
            <v>3529.9622987388902</v>
          </cell>
        </row>
        <row r="29">
          <cell r="A29">
            <v>12</v>
          </cell>
          <cell r="B29">
            <v>43831</v>
          </cell>
          <cell r="C29">
            <v>3529.9622987388902</v>
          </cell>
          <cell r="D29">
            <v>3777.0596596506143</v>
          </cell>
          <cell r="E29">
            <v>0</v>
          </cell>
          <cell r="F29">
            <v>3529.9622987388902</v>
          </cell>
          <cell r="G29">
            <v>3282.864937827168</v>
          </cell>
          <cell r="H29">
            <v>247.09736091172235</v>
          </cell>
          <cell r="I29">
            <v>0</v>
          </cell>
        </row>
        <row r="30">
          <cell r="A30">
            <v>13</v>
          </cell>
          <cell r="B30">
            <v>44197</v>
          </cell>
          <cell r="C30">
            <v>0</v>
          </cell>
          <cell r="D30">
            <v>3777.0596596506143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>
            <v>14</v>
          </cell>
          <cell r="B31">
            <v>44562</v>
          </cell>
          <cell r="C31">
            <v>0</v>
          </cell>
          <cell r="D31">
            <v>3777.0596596506143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>
            <v>15</v>
          </cell>
          <cell r="B32">
            <v>44927</v>
          </cell>
          <cell r="C32">
            <v>0</v>
          </cell>
          <cell r="D32">
            <v>3777.0596596506143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>
            <v>16</v>
          </cell>
          <cell r="B33">
            <v>45292</v>
          </cell>
          <cell r="C33">
            <v>0</v>
          </cell>
          <cell r="D33">
            <v>3777.0596596506143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>
            <v>17</v>
          </cell>
          <cell r="B34">
            <v>45658</v>
          </cell>
          <cell r="C34">
            <v>0</v>
          </cell>
          <cell r="D34">
            <v>3777.0596596506143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>
            <v>18</v>
          </cell>
          <cell r="B35">
            <v>46023</v>
          </cell>
          <cell r="C35">
            <v>0</v>
          </cell>
          <cell r="D35">
            <v>3777.0596596506143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>
            <v>19</v>
          </cell>
          <cell r="B36">
            <v>46388</v>
          </cell>
          <cell r="C36">
            <v>0</v>
          </cell>
          <cell r="D36">
            <v>3777.0596596506143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>
            <v>20</v>
          </cell>
          <cell r="B37">
            <v>46753</v>
          </cell>
          <cell r="C37">
            <v>0</v>
          </cell>
          <cell r="D37">
            <v>3777.0596596506143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>
            <v>21</v>
          </cell>
          <cell r="B38">
            <v>47119</v>
          </cell>
          <cell r="C38">
            <v>0</v>
          </cell>
          <cell r="D38">
            <v>3777.0596596506143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>
            <v>22</v>
          </cell>
          <cell r="B39">
            <v>47484</v>
          </cell>
          <cell r="C39">
            <v>0</v>
          </cell>
          <cell r="D39">
            <v>3777.0596596506143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>
            <v>23</v>
          </cell>
          <cell r="B40">
            <v>47849</v>
          </cell>
          <cell r="C40">
            <v>0</v>
          </cell>
          <cell r="D40">
            <v>3777.0596596506143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>
            <v>24</v>
          </cell>
          <cell r="B41">
            <v>48214</v>
          </cell>
          <cell r="C41">
            <v>0</v>
          </cell>
          <cell r="D41">
            <v>3777.0596596506143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>
            <v>25</v>
          </cell>
          <cell r="B42">
            <v>48580</v>
          </cell>
          <cell r="C42">
            <v>0</v>
          </cell>
          <cell r="D42">
            <v>3777.0596596506143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>
            <v>26</v>
          </cell>
          <cell r="B43">
            <v>48945</v>
          </cell>
          <cell r="C43">
            <v>0</v>
          </cell>
          <cell r="D43">
            <v>3777.0596596506143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>
            <v>27</v>
          </cell>
          <cell r="B44">
            <v>49310</v>
          </cell>
          <cell r="C44">
            <v>0</v>
          </cell>
          <cell r="D44">
            <v>3777.0596596506143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>
            <v>28</v>
          </cell>
          <cell r="B45">
            <v>49675</v>
          </cell>
          <cell r="C45">
            <v>0</v>
          </cell>
          <cell r="D45">
            <v>3777.0596596506143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A46">
            <v>29</v>
          </cell>
          <cell r="B46">
            <v>50041</v>
          </cell>
          <cell r="C46">
            <v>0</v>
          </cell>
          <cell r="D46">
            <v>3777.0596596506143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>
            <v>30</v>
          </cell>
          <cell r="B47">
            <v>50406</v>
          </cell>
          <cell r="C47">
            <v>0</v>
          </cell>
          <cell r="D47">
            <v>3777.0596596506143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>
            <v>31</v>
          </cell>
          <cell r="B48">
            <v>50771</v>
          </cell>
          <cell r="C48">
            <v>0</v>
          </cell>
          <cell r="D48">
            <v>3777.0596596506143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>
            <v>32</v>
          </cell>
          <cell r="B49">
            <v>51136</v>
          </cell>
          <cell r="C49">
            <v>0</v>
          </cell>
          <cell r="D49">
            <v>3777.0596596506143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>
            <v>33</v>
          </cell>
          <cell r="B50">
            <v>51502</v>
          </cell>
          <cell r="C50">
            <v>0</v>
          </cell>
          <cell r="D50">
            <v>3777.0596596506143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>
            <v>34</v>
          </cell>
          <cell r="B51">
            <v>51867</v>
          </cell>
          <cell r="C51">
            <v>0</v>
          </cell>
          <cell r="D51">
            <v>3777.0596596506143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>
            <v>35</v>
          </cell>
          <cell r="B52">
            <v>52232</v>
          </cell>
          <cell r="C52">
            <v>0</v>
          </cell>
          <cell r="D52">
            <v>3777.0596596506143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>
            <v>36</v>
          </cell>
          <cell r="B53">
            <v>52597</v>
          </cell>
          <cell r="C53">
            <v>0</v>
          </cell>
          <cell r="D53">
            <v>3777.0596596506143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>
            <v>37</v>
          </cell>
          <cell r="B54">
            <v>52963</v>
          </cell>
          <cell r="C54">
            <v>0</v>
          </cell>
          <cell r="D54">
            <v>3777.0596596506143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>
            <v>38</v>
          </cell>
          <cell r="B55">
            <v>53328</v>
          </cell>
          <cell r="C55">
            <v>0</v>
          </cell>
          <cell r="D55">
            <v>3777.0596596506143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>
            <v>39</v>
          </cell>
          <cell r="B56">
            <v>53693</v>
          </cell>
          <cell r="C56">
            <v>0</v>
          </cell>
          <cell r="D56">
            <v>3777.0596596506143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>
            <v>40</v>
          </cell>
          <cell r="B57">
            <v>54058</v>
          </cell>
          <cell r="C57">
            <v>0</v>
          </cell>
          <cell r="D57">
            <v>3777.0596596506143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>
            <v>41</v>
          </cell>
          <cell r="B58">
            <v>54424</v>
          </cell>
          <cell r="C58">
            <v>0</v>
          </cell>
          <cell r="D58">
            <v>3777.0596596506143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>
            <v>42</v>
          </cell>
          <cell r="B59">
            <v>54789</v>
          </cell>
          <cell r="C59">
            <v>0</v>
          </cell>
          <cell r="D59">
            <v>3777.0596596506143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>
            <v>43</v>
          </cell>
          <cell r="B60">
            <v>55154</v>
          </cell>
          <cell r="C60">
            <v>0</v>
          </cell>
          <cell r="D60">
            <v>3777.0596596506143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>
            <v>44</v>
          </cell>
          <cell r="B61">
            <v>55519</v>
          </cell>
          <cell r="C61">
            <v>0</v>
          </cell>
          <cell r="D61">
            <v>3777.0596596506143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>
            <v>45</v>
          </cell>
          <cell r="B62">
            <v>55885</v>
          </cell>
          <cell r="C62">
            <v>0</v>
          </cell>
          <cell r="D62">
            <v>3777.0596596506143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>
            <v>46</v>
          </cell>
          <cell r="B63">
            <v>56250</v>
          </cell>
          <cell r="C63">
            <v>0</v>
          </cell>
          <cell r="D63">
            <v>3777.0596596506143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>
            <v>47</v>
          </cell>
          <cell r="B64">
            <v>56615</v>
          </cell>
          <cell r="C64">
            <v>0</v>
          </cell>
          <cell r="D64">
            <v>3777.0596596506143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>
            <v>48</v>
          </cell>
          <cell r="B65">
            <v>56980</v>
          </cell>
          <cell r="C65">
            <v>0</v>
          </cell>
          <cell r="D65">
            <v>3777.0596596506143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>
            <v>49</v>
          </cell>
          <cell r="B66">
            <v>57346</v>
          </cell>
          <cell r="C66">
            <v>0</v>
          </cell>
          <cell r="D66">
            <v>3777.0596596506143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>
            <v>50</v>
          </cell>
          <cell r="B67">
            <v>57711</v>
          </cell>
          <cell r="C67">
            <v>0</v>
          </cell>
          <cell r="D67">
            <v>3777.0596596506143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>
            <v>51</v>
          </cell>
          <cell r="B68">
            <v>58076</v>
          </cell>
          <cell r="C68">
            <v>0</v>
          </cell>
          <cell r="D68">
            <v>3777.0596596506143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>
            <v>52</v>
          </cell>
          <cell r="B69">
            <v>58441</v>
          </cell>
          <cell r="C69">
            <v>0</v>
          </cell>
          <cell r="D69">
            <v>3777.0596596506143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>
            <v>53</v>
          </cell>
          <cell r="B70">
            <v>58807</v>
          </cell>
          <cell r="C70">
            <v>0</v>
          </cell>
          <cell r="D70">
            <v>3777.0596596506143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>
            <v>54</v>
          </cell>
          <cell r="B71">
            <v>59172</v>
          </cell>
          <cell r="C71">
            <v>0</v>
          </cell>
          <cell r="D71">
            <v>3777.0596596506143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>
            <v>55</v>
          </cell>
          <cell r="B72">
            <v>59537</v>
          </cell>
          <cell r="C72">
            <v>0</v>
          </cell>
          <cell r="D72">
            <v>3777.0596596506143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>
            <v>56</v>
          </cell>
          <cell r="B73">
            <v>59902</v>
          </cell>
          <cell r="C73">
            <v>0</v>
          </cell>
          <cell r="D73">
            <v>3777.0596596506143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>
            <v>57</v>
          </cell>
          <cell r="B74">
            <v>60268</v>
          </cell>
          <cell r="C74">
            <v>0</v>
          </cell>
          <cell r="D74">
            <v>3777.0596596506143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>
            <v>58</v>
          </cell>
          <cell r="B75">
            <v>60633</v>
          </cell>
          <cell r="C75">
            <v>0</v>
          </cell>
          <cell r="D75">
            <v>3777.0596596506143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>
            <v>59</v>
          </cell>
          <cell r="B76">
            <v>60998</v>
          </cell>
          <cell r="C76">
            <v>0</v>
          </cell>
          <cell r="D76">
            <v>3777.0596596506143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>
            <v>60</v>
          </cell>
          <cell r="B77">
            <v>61363</v>
          </cell>
          <cell r="C77">
            <v>0</v>
          </cell>
          <cell r="D77">
            <v>3777.0596596506143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>
            <v>61</v>
          </cell>
          <cell r="B78">
            <v>61729</v>
          </cell>
          <cell r="C78">
            <v>0</v>
          </cell>
          <cell r="D78">
            <v>3777.0596596506143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62</v>
          </cell>
          <cell r="B79">
            <v>62094</v>
          </cell>
          <cell r="C79">
            <v>0</v>
          </cell>
          <cell r="D79">
            <v>3777.0596596506143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63</v>
          </cell>
          <cell r="B80">
            <v>62459</v>
          </cell>
          <cell r="C80">
            <v>0</v>
          </cell>
          <cell r="D80">
            <v>3777.0596596506143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64</v>
          </cell>
          <cell r="B81">
            <v>62824</v>
          </cell>
          <cell r="C81">
            <v>0</v>
          </cell>
          <cell r="D81">
            <v>3777.0596596506143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65</v>
          </cell>
          <cell r="B82">
            <v>63190</v>
          </cell>
          <cell r="C82">
            <v>0</v>
          </cell>
          <cell r="D82">
            <v>3777.0596596506143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66</v>
          </cell>
          <cell r="B83">
            <v>63555</v>
          </cell>
          <cell r="C83">
            <v>0</v>
          </cell>
          <cell r="D83">
            <v>3777.0596596506143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67</v>
          </cell>
          <cell r="B84">
            <v>63920</v>
          </cell>
          <cell r="C84">
            <v>0</v>
          </cell>
          <cell r="D84">
            <v>3777.0596596506143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68</v>
          </cell>
          <cell r="B85">
            <v>64285</v>
          </cell>
          <cell r="C85">
            <v>0</v>
          </cell>
          <cell r="D85">
            <v>3777.0596596506143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69</v>
          </cell>
          <cell r="B86">
            <v>64651</v>
          </cell>
          <cell r="C86">
            <v>0</v>
          </cell>
          <cell r="D86">
            <v>3777.0596596506143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70</v>
          </cell>
          <cell r="B87">
            <v>65016</v>
          </cell>
          <cell r="C87">
            <v>0</v>
          </cell>
          <cell r="D87">
            <v>3777.0596596506143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71</v>
          </cell>
          <cell r="B88">
            <v>65381</v>
          </cell>
          <cell r="C88">
            <v>0</v>
          </cell>
          <cell r="D88">
            <v>3777.0596596506143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72</v>
          </cell>
          <cell r="B89">
            <v>65746</v>
          </cell>
          <cell r="C89">
            <v>0</v>
          </cell>
          <cell r="D89">
            <v>3777.0596596506143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73</v>
          </cell>
          <cell r="B90">
            <v>66112</v>
          </cell>
          <cell r="C90">
            <v>0</v>
          </cell>
          <cell r="D90">
            <v>3777.0596596506143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74</v>
          </cell>
          <cell r="B91">
            <v>66477</v>
          </cell>
          <cell r="C91">
            <v>0</v>
          </cell>
          <cell r="D91">
            <v>3777.0596596506143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75</v>
          </cell>
          <cell r="B92">
            <v>66842</v>
          </cell>
          <cell r="C92">
            <v>0</v>
          </cell>
          <cell r="D92">
            <v>3777.0596596506143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76</v>
          </cell>
          <cell r="B93">
            <v>67207</v>
          </cell>
          <cell r="C93">
            <v>0</v>
          </cell>
          <cell r="D93">
            <v>3777.0596596506143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77</v>
          </cell>
          <cell r="B94">
            <v>67573</v>
          </cell>
          <cell r="C94">
            <v>0</v>
          </cell>
          <cell r="D94">
            <v>3777.0596596506143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78</v>
          </cell>
          <cell r="B95">
            <v>67938</v>
          </cell>
          <cell r="C95">
            <v>0</v>
          </cell>
          <cell r="D95">
            <v>3777.0596596506143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79</v>
          </cell>
          <cell r="B96">
            <v>68303</v>
          </cell>
          <cell r="C96">
            <v>0</v>
          </cell>
          <cell r="D96">
            <v>3777.0596596506143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80</v>
          </cell>
          <cell r="B97">
            <v>68668</v>
          </cell>
          <cell r="C97">
            <v>0</v>
          </cell>
          <cell r="D97">
            <v>3777.0596596506143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81</v>
          </cell>
          <cell r="B98">
            <v>69034</v>
          </cell>
          <cell r="C98">
            <v>0</v>
          </cell>
          <cell r="D98">
            <v>3777.0596596506143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82</v>
          </cell>
          <cell r="B99">
            <v>69399</v>
          </cell>
          <cell r="C99">
            <v>0</v>
          </cell>
          <cell r="D99">
            <v>3777.0596596506143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83</v>
          </cell>
          <cell r="B100">
            <v>69764</v>
          </cell>
          <cell r="C100">
            <v>0</v>
          </cell>
          <cell r="D100">
            <v>3777.0596596506143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84</v>
          </cell>
          <cell r="B101">
            <v>70129</v>
          </cell>
          <cell r="C101">
            <v>0</v>
          </cell>
          <cell r="D101">
            <v>3777.0596596506143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85</v>
          </cell>
          <cell r="B102">
            <v>70495</v>
          </cell>
          <cell r="C102">
            <v>0</v>
          </cell>
          <cell r="D102">
            <v>3777.0596596506143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86</v>
          </cell>
          <cell r="B103">
            <v>70860</v>
          </cell>
          <cell r="C103">
            <v>0</v>
          </cell>
          <cell r="D103">
            <v>3777.0596596506143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87</v>
          </cell>
          <cell r="B104">
            <v>71225</v>
          </cell>
          <cell r="C104">
            <v>0</v>
          </cell>
          <cell r="D104">
            <v>3777.0596596506143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88</v>
          </cell>
          <cell r="B105">
            <v>71590</v>
          </cell>
          <cell r="C105">
            <v>0</v>
          </cell>
          <cell r="D105">
            <v>3777.0596596506143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89</v>
          </cell>
          <cell r="B106">
            <v>71956</v>
          </cell>
          <cell r="C106">
            <v>0</v>
          </cell>
          <cell r="D106">
            <v>3777.0596596506143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90</v>
          </cell>
          <cell r="B107">
            <v>72321</v>
          </cell>
          <cell r="C107">
            <v>0</v>
          </cell>
          <cell r="D107">
            <v>3777.0596596506143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91</v>
          </cell>
          <cell r="B108">
            <v>72686</v>
          </cell>
          <cell r="C108">
            <v>0</v>
          </cell>
          <cell r="D108">
            <v>3777.0596596506143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92</v>
          </cell>
          <cell r="B109">
            <v>73051</v>
          </cell>
          <cell r="C109">
            <v>0</v>
          </cell>
          <cell r="D109">
            <v>3777.0596596506143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93</v>
          </cell>
          <cell r="B110">
            <v>73416</v>
          </cell>
          <cell r="C110">
            <v>0</v>
          </cell>
          <cell r="D110">
            <v>3777.0596596506143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94</v>
          </cell>
          <cell r="B111">
            <v>73781</v>
          </cell>
          <cell r="C111">
            <v>0</v>
          </cell>
          <cell r="D111">
            <v>3777.0596596506143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95</v>
          </cell>
          <cell r="B112">
            <v>74146</v>
          </cell>
          <cell r="C112">
            <v>0</v>
          </cell>
          <cell r="D112">
            <v>3777.0596596506143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96</v>
          </cell>
          <cell r="B113">
            <v>74511</v>
          </cell>
          <cell r="C113">
            <v>0</v>
          </cell>
          <cell r="D113">
            <v>3777.0596596506143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97</v>
          </cell>
          <cell r="B114">
            <v>74877</v>
          </cell>
          <cell r="C114">
            <v>0</v>
          </cell>
          <cell r="D114">
            <v>3777.0596596506143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98</v>
          </cell>
          <cell r="B115">
            <v>75242</v>
          </cell>
          <cell r="C115">
            <v>0</v>
          </cell>
          <cell r="D115">
            <v>3777.0596596506143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>
            <v>99</v>
          </cell>
          <cell r="B116">
            <v>75607</v>
          </cell>
          <cell r="C116">
            <v>0</v>
          </cell>
          <cell r="D116">
            <v>3777.0596596506143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100</v>
          </cell>
          <cell r="B117">
            <v>75972</v>
          </cell>
          <cell r="C117">
            <v>0</v>
          </cell>
          <cell r="D117">
            <v>3777.0596596506143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101</v>
          </cell>
          <cell r="B118">
            <v>76338</v>
          </cell>
          <cell r="C118">
            <v>0</v>
          </cell>
          <cell r="D118">
            <v>3777.0596596506143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>
            <v>102</v>
          </cell>
          <cell r="B119">
            <v>76703</v>
          </cell>
          <cell r="C119">
            <v>0</v>
          </cell>
          <cell r="D119">
            <v>3777.0596596506143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103</v>
          </cell>
          <cell r="B120">
            <v>77068</v>
          </cell>
          <cell r="C120">
            <v>0</v>
          </cell>
          <cell r="D120">
            <v>3777.0596596506143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104</v>
          </cell>
          <cell r="B121">
            <v>77433</v>
          </cell>
          <cell r="C121">
            <v>0</v>
          </cell>
          <cell r="D121">
            <v>3777.0596596506143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105</v>
          </cell>
          <cell r="B122">
            <v>77799</v>
          </cell>
          <cell r="C122">
            <v>0</v>
          </cell>
          <cell r="D122">
            <v>3777.0596596506143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106</v>
          </cell>
          <cell r="B123">
            <v>78164</v>
          </cell>
          <cell r="C123">
            <v>0</v>
          </cell>
          <cell r="D123">
            <v>3777.0596596506143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107</v>
          </cell>
          <cell r="B124">
            <v>78529</v>
          </cell>
          <cell r="C124">
            <v>0</v>
          </cell>
          <cell r="D124">
            <v>3777.0596596506143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108</v>
          </cell>
          <cell r="B125">
            <v>78894</v>
          </cell>
          <cell r="C125">
            <v>0</v>
          </cell>
          <cell r="D125">
            <v>3777.0596596506143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109</v>
          </cell>
          <cell r="B126">
            <v>79260</v>
          </cell>
          <cell r="C126">
            <v>0</v>
          </cell>
          <cell r="D126">
            <v>3777.0596596506143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110</v>
          </cell>
          <cell r="B127">
            <v>79625</v>
          </cell>
          <cell r="C127">
            <v>0</v>
          </cell>
          <cell r="D127">
            <v>3777.0596596506143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111</v>
          </cell>
          <cell r="B128">
            <v>79990</v>
          </cell>
          <cell r="C128">
            <v>0</v>
          </cell>
          <cell r="D128">
            <v>3777.0596596506143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112</v>
          </cell>
          <cell r="B129">
            <v>80355</v>
          </cell>
          <cell r="C129">
            <v>0</v>
          </cell>
          <cell r="D129">
            <v>3777.0596596506143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113</v>
          </cell>
          <cell r="B130">
            <v>80721</v>
          </cell>
          <cell r="C130">
            <v>0</v>
          </cell>
          <cell r="D130">
            <v>3777.0596596506143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114</v>
          </cell>
          <cell r="B131">
            <v>81086</v>
          </cell>
          <cell r="C131">
            <v>0</v>
          </cell>
          <cell r="D131">
            <v>3777.0596596506143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115</v>
          </cell>
          <cell r="B132">
            <v>81451</v>
          </cell>
          <cell r="C132">
            <v>0</v>
          </cell>
          <cell r="D132">
            <v>3777.0596596506143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116</v>
          </cell>
          <cell r="B133">
            <v>81816</v>
          </cell>
          <cell r="C133">
            <v>0</v>
          </cell>
          <cell r="D133">
            <v>3777.0596596506143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117</v>
          </cell>
          <cell r="B134">
            <v>82182</v>
          </cell>
          <cell r="C134">
            <v>0</v>
          </cell>
          <cell r="D134">
            <v>3777.0596596506143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118</v>
          </cell>
          <cell r="B135">
            <v>82547</v>
          </cell>
          <cell r="C135">
            <v>0</v>
          </cell>
          <cell r="D135">
            <v>3777.0596596506143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119</v>
          </cell>
          <cell r="B136">
            <v>82912</v>
          </cell>
          <cell r="C136">
            <v>0</v>
          </cell>
          <cell r="D136">
            <v>3777.0596596506143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120</v>
          </cell>
          <cell r="B137">
            <v>83277</v>
          </cell>
          <cell r="C137">
            <v>0</v>
          </cell>
          <cell r="D137">
            <v>3777.0596596506143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121</v>
          </cell>
          <cell r="B138">
            <v>83643</v>
          </cell>
          <cell r="C138">
            <v>0</v>
          </cell>
          <cell r="D138">
            <v>3777.0596596506143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122</v>
          </cell>
          <cell r="B139">
            <v>84008</v>
          </cell>
          <cell r="C139">
            <v>0</v>
          </cell>
          <cell r="D139">
            <v>3777.0596596506143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123</v>
          </cell>
          <cell r="B140">
            <v>84373</v>
          </cell>
          <cell r="C140">
            <v>0</v>
          </cell>
          <cell r="D140">
            <v>3777.0596596506143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124</v>
          </cell>
          <cell r="B141">
            <v>84738</v>
          </cell>
          <cell r="C141">
            <v>0</v>
          </cell>
          <cell r="D141">
            <v>3777.0596596506143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125</v>
          </cell>
          <cell r="B142">
            <v>85104</v>
          </cell>
          <cell r="C142">
            <v>0</v>
          </cell>
          <cell r="D142">
            <v>3777.0596596506143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126</v>
          </cell>
          <cell r="B143">
            <v>85469</v>
          </cell>
          <cell r="C143">
            <v>0</v>
          </cell>
          <cell r="D143">
            <v>3777.0596596506143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127</v>
          </cell>
          <cell r="B144">
            <v>85834</v>
          </cell>
          <cell r="C144">
            <v>0</v>
          </cell>
          <cell r="D144">
            <v>3777.0596596506143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128</v>
          </cell>
          <cell r="B145">
            <v>86199</v>
          </cell>
          <cell r="C145">
            <v>0</v>
          </cell>
          <cell r="D145">
            <v>3777.0596596506143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129</v>
          </cell>
          <cell r="B146">
            <v>86565</v>
          </cell>
          <cell r="C146">
            <v>0</v>
          </cell>
          <cell r="D146">
            <v>3777.0596596506143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130</v>
          </cell>
          <cell r="B147">
            <v>86930</v>
          </cell>
          <cell r="C147">
            <v>0</v>
          </cell>
          <cell r="D147">
            <v>3777.0596596506143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131</v>
          </cell>
          <cell r="B148">
            <v>87295</v>
          </cell>
          <cell r="C148">
            <v>0</v>
          </cell>
          <cell r="D148">
            <v>3777.0596596506143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132</v>
          </cell>
          <cell r="B149">
            <v>87660</v>
          </cell>
          <cell r="C149">
            <v>0</v>
          </cell>
          <cell r="D149">
            <v>3777.0596596506143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133</v>
          </cell>
          <cell r="B150">
            <v>88026</v>
          </cell>
          <cell r="C150">
            <v>0</v>
          </cell>
          <cell r="D150">
            <v>3777.0596596506143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134</v>
          </cell>
          <cell r="B151">
            <v>88391</v>
          </cell>
          <cell r="C151">
            <v>0</v>
          </cell>
          <cell r="D151">
            <v>3777.0596596506143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135</v>
          </cell>
          <cell r="B152">
            <v>88756</v>
          </cell>
          <cell r="C152">
            <v>0</v>
          </cell>
          <cell r="D152">
            <v>3777.0596596506143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136</v>
          </cell>
          <cell r="B153">
            <v>89121</v>
          </cell>
          <cell r="C153">
            <v>0</v>
          </cell>
          <cell r="D153">
            <v>3777.0596596506143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137</v>
          </cell>
          <cell r="B154">
            <v>89487</v>
          </cell>
          <cell r="C154">
            <v>0</v>
          </cell>
          <cell r="D154">
            <v>3777.0596596506143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138</v>
          </cell>
          <cell r="B155">
            <v>89852</v>
          </cell>
          <cell r="C155">
            <v>0</v>
          </cell>
          <cell r="D155">
            <v>3777.0596596506143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139</v>
          </cell>
          <cell r="B156">
            <v>90217</v>
          </cell>
          <cell r="C156">
            <v>0</v>
          </cell>
          <cell r="D156">
            <v>3777.0596596506143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140</v>
          </cell>
          <cell r="B157">
            <v>90582</v>
          </cell>
          <cell r="C157">
            <v>0</v>
          </cell>
          <cell r="D157">
            <v>3777.0596596506143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141</v>
          </cell>
          <cell r="B158">
            <v>90948</v>
          </cell>
          <cell r="C158">
            <v>0</v>
          </cell>
          <cell r="D158">
            <v>3777.0596596506143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142</v>
          </cell>
          <cell r="B159">
            <v>91313</v>
          </cell>
          <cell r="C159">
            <v>0</v>
          </cell>
          <cell r="D159">
            <v>3777.0596596506143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143</v>
          </cell>
          <cell r="B160">
            <v>91678</v>
          </cell>
          <cell r="C160">
            <v>0</v>
          </cell>
          <cell r="D160">
            <v>3777.0596596506143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144</v>
          </cell>
          <cell r="B161">
            <v>92043</v>
          </cell>
          <cell r="C161">
            <v>0</v>
          </cell>
          <cell r="D161">
            <v>3777.0596596506143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145</v>
          </cell>
          <cell r="B162">
            <v>92409</v>
          </cell>
          <cell r="C162">
            <v>0</v>
          </cell>
          <cell r="D162">
            <v>3777.0596596506143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146</v>
          </cell>
          <cell r="B163">
            <v>92774</v>
          </cell>
          <cell r="C163">
            <v>0</v>
          </cell>
          <cell r="D163">
            <v>3777.0596596506143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147</v>
          </cell>
          <cell r="B164">
            <v>93139</v>
          </cell>
          <cell r="C164">
            <v>0</v>
          </cell>
          <cell r="D164">
            <v>3777.0596596506143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148</v>
          </cell>
          <cell r="B165">
            <v>93504</v>
          </cell>
          <cell r="C165">
            <v>0</v>
          </cell>
          <cell r="D165">
            <v>3777.0596596506143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149</v>
          </cell>
          <cell r="B166">
            <v>93870</v>
          </cell>
          <cell r="C166">
            <v>0</v>
          </cell>
          <cell r="D166">
            <v>3777.0596596506143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150</v>
          </cell>
          <cell r="B167">
            <v>94235</v>
          </cell>
          <cell r="C167">
            <v>0</v>
          </cell>
          <cell r="D167">
            <v>3777.0596596506143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151</v>
          </cell>
          <cell r="B168">
            <v>94600</v>
          </cell>
          <cell r="C168">
            <v>0</v>
          </cell>
          <cell r="D168">
            <v>3777.0596596506143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152</v>
          </cell>
          <cell r="B169">
            <v>94965</v>
          </cell>
          <cell r="C169">
            <v>0</v>
          </cell>
          <cell r="D169">
            <v>3777.0596596506143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153</v>
          </cell>
          <cell r="B170">
            <v>95331</v>
          </cell>
          <cell r="C170">
            <v>0</v>
          </cell>
          <cell r="D170">
            <v>3777.0596596506143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154</v>
          </cell>
          <cell r="B171">
            <v>95696</v>
          </cell>
          <cell r="C171">
            <v>0</v>
          </cell>
          <cell r="D171">
            <v>3777.0596596506143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155</v>
          </cell>
          <cell r="B172">
            <v>96061</v>
          </cell>
          <cell r="C172">
            <v>0</v>
          </cell>
          <cell r="D172">
            <v>3777.0596596506143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156</v>
          </cell>
          <cell r="B173">
            <v>96426</v>
          </cell>
          <cell r="C173">
            <v>0</v>
          </cell>
          <cell r="D173">
            <v>3777.0596596506143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157</v>
          </cell>
          <cell r="B174">
            <v>96792</v>
          </cell>
          <cell r="C174">
            <v>0</v>
          </cell>
          <cell r="D174">
            <v>3777.0596596506143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158</v>
          </cell>
          <cell r="B175">
            <v>97157</v>
          </cell>
          <cell r="C175">
            <v>0</v>
          </cell>
          <cell r="D175">
            <v>3777.0596596506143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159</v>
          </cell>
          <cell r="B176">
            <v>97522</v>
          </cell>
          <cell r="C176">
            <v>0</v>
          </cell>
          <cell r="D176">
            <v>3777.0596596506143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160</v>
          </cell>
          <cell r="B177">
            <v>97887</v>
          </cell>
          <cell r="C177">
            <v>0</v>
          </cell>
          <cell r="D177">
            <v>3777.0596596506143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161</v>
          </cell>
          <cell r="B178">
            <v>98253</v>
          </cell>
          <cell r="C178">
            <v>0</v>
          </cell>
          <cell r="D178">
            <v>3777.0596596506143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162</v>
          </cell>
          <cell r="B179">
            <v>98618</v>
          </cell>
          <cell r="C179">
            <v>0</v>
          </cell>
          <cell r="D179">
            <v>3777.0596596506143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163</v>
          </cell>
          <cell r="B180">
            <v>98983</v>
          </cell>
          <cell r="C180">
            <v>0</v>
          </cell>
          <cell r="D180">
            <v>3777.0596596506143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99348</v>
          </cell>
          <cell r="C181">
            <v>0</v>
          </cell>
          <cell r="D181">
            <v>3777.0596596506143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99714</v>
          </cell>
          <cell r="C182">
            <v>0</v>
          </cell>
          <cell r="D182">
            <v>3777.0596596506143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100079</v>
          </cell>
          <cell r="C183">
            <v>0</v>
          </cell>
          <cell r="D183">
            <v>3777.0596596506143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100444</v>
          </cell>
          <cell r="C184">
            <v>0</v>
          </cell>
          <cell r="D184">
            <v>3777.0596596506143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100809</v>
          </cell>
          <cell r="C185">
            <v>0</v>
          </cell>
          <cell r="D185">
            <v>3777.0596596506143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101175</v>
          </cell>
          <cell r="C186">
            <v>0</v>
          </cell>
          <cell r="D186">
            <v>3777.0596596506143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101540</v>
          </cell>
          <cell r="C187">
            <v>0</v>
          </cell>
          <cell r="D187">
            <v>3777.0596596506143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101905</v>
          </cell>
          <cell r="C188">
            <v>0</v>
          </cell>
          <cell r="D188">
            <v>3777.0596596506143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102270</v>
          </cell>
          <cell r="C189">
            <v>0</v>
          </cell>
          <cell r="D189">
            <v>3777.0596596506143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102636</v>
          </cell>
          <cell r="C190">
            <v>0</v>
          </cell>
          <cell r="D190">
            <v>3777.0596596506143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103001</v>
          </cell>
          <cell r="C191">
            <v>0</v>
          </cell>
          <cell r="D191">
            <v>3777.0596596506143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103366</v>
          </cell>
          <cell r="C192">
            <v>0</v>
          </cell>
          <cell r="D192">
            <v>3777.0596596506143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103731</v>
          </cell>
          <cell r="C193">
            <v>0</v>
          </cell>
          <cell r="D193">
            <v>3777.0596596506143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104097</v>
          </cell>
          <cell r="C194">
            <v>0</v>
          </cell>
          <cell r="D194">
            <v>3777.0596596506143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104462</v>
          </cell>
          <cell r="C195">
            <v>0</v>
          </cell>
          <cell r="D195">
            <v>3777.0596596506143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104827</v>
          </cell>
          <cell r="C196">
            <v>0</v>
          </cell>
          <cell r="D196">
            <v>3777.0596596506143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105192</v>
          </cell>
          <cell r="C197">
            <v>0</v>
          </cell>
          <cell r="D197">
            <v>3777.0596596506143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105558</v>
          </cell>
          <cell r="C198">
            <v>0</v>
          </cell>
          <cell r="D198">
            <v>3777.0596596506143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105923</v>
          </cell>
          <cell r="C199">
            <v>0</v>
          </cell>
          <cell r="D199">
            <v>3777.0596596506143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106288</v>
          </cell>
          <cell r="C200">
            <v>0</v>
          </cell>
          <cell r="D200">
            <v>3777.0596596506143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106653</v>
          </cell>
          <cell r="C201">
            <v>0</v>
          </cell>
          <cell r="D201">
            <v>3777.0596596506143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107019</v>
          </cell>
          <cell r="C202">
            <v>0</v>
          </cell>
          <cell r="D202">
            <v>3777.0596596506143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107384</v>
          </cell>
          <cell r="C203">
            <v>0</v>
          </cell>
          <cell r="D203">
            <v>3777.0596596506143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107749</v>
          </cell>
          <cell r="C204">
            <v>0</v>
          </cell>
          <cell r="D204">
            <v>3777.0596596506143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108114</v>
          </cell>
          <cell r="C205">
            <v>0</v>
          </cell>
          <cell r="D205">
            <v>3777.0596596506143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108480</v>
          </cell>
          <cell r="C206">
            <v>0</v>
          </cell>
          <cell r="D206">
            <v>3777.0596596506143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108845</v>
          </cell>
          <cell r="C207">
            <v>0</v>
          </cell>
          <cell r="D207">
            <v>3777.0596596506143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109210</v>
          </cell>
          <cell r="C208">
            <v>0</v>
          </cell>
          <cell r="D208">
            <v>3777.0596596506143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109575</v>
          </cell>
          <cell r="C209">
            <v>0</v>
          </cell>
          <cell r="D209">
            <v>3777.0596596506143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109940</v>
          </cell>
          <cell r="C210">
            <v>0</v>
          </cell>
          <cell r="D210">
            <v>3777.0596596506143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110305</v>
          </cell>
          <cell r="C211">
            <v>0</v>
          </cell>
          <cell r="D211">
            <v>3777.0596596506143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110670</v>
          </cell>
          <cell r="C212">
            <v>0</v>
          </cell>
          <cell r="D212">
            <v>3777.0596596506143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111035</v>
          </cell>
          <cell r="C213">
            <v>0</v>
          </cell>
          <cell r="D213">
            <v>3777.0596596506143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111401</v>
          </cell>
          <cell r="C214">
            <v>0</v>
          </cell>
          <cell r="D214">
            <v>3777.0596596506143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111766</v>
          </cell>
          <cell r="C215">
            <v>0</v>
          </cell>
          <cell r="D215">
            <v>3777.0596596506143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112131</v>
          </cell>
          <cell r="C216">
            <v>0</v>
          </cell>
          <cell r="D216">
            <v>3777.0596596506143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112496</v>
          </cell>
          <cell r="C217">
            <v>0</v>
          </cell>
          <cell r="D217">
            <v>3777.0596596506143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112862</v>
          </cell>
          <cell r="C218">
            <v>0</v>
          </cell>
          <cell r="D218">
            <v>3777.0596596506143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113227</v>
          </cell>
          <cell r="C219">
            <v>0</v>
          </cell>
          <cell r="D219">
            <v>3777.0596596506143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113592</v>
          </cell>
          <cell r="C220">
            <v>0</v>
          </cell>
          <cell r="D220">
            <v>3777.0596596506143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113957</v>
          </cell>
          <cell r="C221">
            <v>0</v>
          </cell>
          <cell r="D221">
            <v>3777.0596596506143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114323</v>
          </cell>
          <cell r="C222">
            <v>0</v>
          </cell>
          <cell r="D222">
            <v>3777.0596596506143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114688</v>
          </cell>
          <cell r="C223">
            <v>0</v>
          </cell>
          <cell r="D223">
            <v>3777.0596596506143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115053</v>
          </cell>
          <cell r="C224">
            <v>0</v>
          </cell>
          <cell r="D224">
            <v>3777.0596596506143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115418</v>
          </cell>
          <cell r="C225">
            <v>0</v>
          </cell>
          <cell r="D225">
            <v>3777.0596596506143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115784</v>
          </cell>
          <cell r="C226">
            <v>0</v>
          </cell>
          <cell r="D226">
            <v>3777.0596596506143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116149</v>
          </cell>
          <cell r="C227">
            <v>0</v>
          </cell>
          <cell r="D227">
            <v>3777.0596596506143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116514</v>
          </cell>
          <cell r="C228">
            <v>0</v>
          </cell>
          <cell r="D228">
            <v>3777.0596596506143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116879</v>
          </cell>
          <cell r="C229">
            <v>0</v>
          </cell>
          <cell r="D229">
            <v>3777.0596596506143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117245</v>
          </cell>
          <cell r="C230">
            <v>0</v>
          </cell>
          <cell r="D230">
            <v>3777.0596596506143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117610</v>
          </cell>
          <cell r="C231">
            <v>0</v>
          </cell>
          <cell r="D231">
            <v>3777.0596596506143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117975</v>
          </cell>
          <cell r="C232">
            <v>0</v>
          </cell>
          <cell r="D232">
            <v>3777.0596596506143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118340</v>
          </cell>
          <cell r="C233">
            <v>0</v>
          </cell>
          <cell r="D233">
            <v>3777.0596596506143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118706</v>
          </cell>
          <cell r="C234">
            <v>0</v>
          </cell>
          <cell r="D234">
            <v>3777.0596596506143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119071</v>
          </cell>
          <cell r="C235">
            <v>0</v>
          </cell>
          <cell r="D235">
            <v>3777.0596596506143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119436</v>
          </cell>
          <cell r="C236">
            <v>0</v>
          </cell>
          <cell r="D236">
            <v>3777.0596596506143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119801</v>
          </cell>
          <cell r="C237">
            <v>0</v>
          </cell>
          <cell r="D237">
            <v>3777.0596596506143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120167</v>
          </cell>
          <cell r="C238">
            <v>0</v>
          </cell>
          <cell r="D238">
            <v>3777.0596596506143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120532</v>
          </cell>
          <cell r="C239">
            <v>0</v>
          </cell>
          <cell r="D239">
            <v>3777.0596596506143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120897</v>
          </cell>
          <cell r="C240">
            <v>0</v>
          </cell>
          <cell r="D240">
            <v>3777.0596596506143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121262</v>
          </cell>
          <cell r="C241">
            <v>0</v>
          </cell>
          <cell r="D241">
            <v>3777.0596596506143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121628</v>
          </cell>
          <cell r="C242">
            <v>0</v>
          </cell>
          <cell r="D242">
            <v>3777.0596596506143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121993</v>
          </cell>
          <cell r="C243">
            <v>0</v>
          </cell>
          <cell r="D243">
            <v>3777.0596596506143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122358</v>
          </cell>
          <cell r="C244">
            <v>0</v>
          </cell>
          <cell r="D244">
            <v>3777.0596596506143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122723</v>
          </cell>
          <cell r="C245">
            <v>0</v>
          </cell>
          <cell r="D245">
            <v>3777.0596596506143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123089</v>
          </cell>
          <cell r="C246">
            <v>0</v>
          </cell>
          <cell r="D246">
            <v>3777.0596596506143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123454</v>
          </cell>
          <cell r="C247">
            <v>0</v>
          </cell>
          <cell r="D247">
            <v>3777.0596596506143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123819</v>
          </cell>
          <cell r="C248">
            <v>0</v>
          </cell>
          <cell r="D248">
            <v>3777.0596596506143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124184</v>
          </cell>
          <cell r="C249">
            <v>0</v>
          </cell>
          <cell r="D249">
            <v>3777.0596596506143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124550</v>
          </cell>
          <cell r="C250">
            <v>0</v>
          </cell>
          <cell r="D250">
            <v>3777.0596596506143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124915</v>
          </cell>
          <cell r="C251">
            <v>0</v>
          </cell>
          <cell r="D251">
            <v>3777.0596596506143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125280</v>
          </cell>
          <cell r="C252">
            <v>0</v>
          </cell>
          <cell r="D252">
            <v>3777.0596596506143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125645</v>
          </cell>
          <cell r="C253">
            <v>0</v>
          </cell>
          <cell r="D253">
            <v>3777.0596596506143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126011</v>
          </cell>
          <cell r="C254">
            <v>0</v>
          </cell>
          <cell r="D254">
            <v>3777.0596596506143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126376</v>
          </cell>
          <cell r="C255">
            <v>0</v>
          </cell>
          <cell r="D255">
            <v>3777.0596596506143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126741</v>
          </cell>
          <cell r="C256">
            <v>0</v>
          </cell>
          <cell r="D256">
            <v>3777.0596596506143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127106</v>
          </cell>
          <cell r="C257">
            <v>0</v>
          </cell>
          <cell r="D257">
            <v>3777.0596596506143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127472</v>
          </cell>
          <cell r="C258">
            <v>0</v>
          </cell>
          <cell r="D258">
            <v>3777.0596596506143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127837</v>
          </cell>
          <cell r="C259">
            <v>0</v>
          </cell>
          <cell r="D259">
            <v>3777.0596596506143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128202</v>
          </cell>
          <cell r="C260">
            <v>0</v>
          </cell>
          <cell r="D260">
            <v>3777.0596596506143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128567</v>
          </cell>
          <cell r="C261">
            <v>0</v>
          </cell>
          <cell r="D261">
            <v>3777.0596596506143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128933</v>
          </cell>
          <cell r="C262">
            <v>0</v>
          </cell>
          <cell r="D262">
            <v>3777.0596596506143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129298</v>
          </cell>
          <cell r="C263">
            <v>0</v>
          </cell>
          <cell r="D263">
            <v>3777.0596596506143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129663</v>
          </cell>
          <cell r="C264">
            <v>0</v>
          </cell>
          <cell r="D264">
            <v>3777.0596596506143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130028</v>
          </cell>
          <cell r="C265">
            <v>0</v>
          </cell>
          <cell r="D265">
            <v>3777.0596596506143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130394</v>
          </cell>
          <cell r="C266">
            <v>0</v>
          </cell>
          <cell r="D266">
            <v>3777.0596596506143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130759</v>
          </cell>
          <cell r="C267">
            <v>0</v>
          </cell>
          <cell r="D267">
            <v>3777.0596596506143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131124</v>
          </cell>
          <cell r="C268">
            <v>0</v>
          </cell>
          <cell r="D268">
            <v>3777.0596596506143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131489</v>
          </cell>
          <cell r="C269">
            <v>0</v>
          </cell>
          <cell r="D269">
            <v>3777.0596596506143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131855</v>
          </cell>
          <cell r="C270">
            <v>0</v>
          </cell>
          <cell r="D270">
            <v>3777.0596596506143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132220</v>
          </cell>
          <cell r="C271">
            <v>0</v>
          </cell>
          <cell r="D271">
            <v>3777.0596596506143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132585</v>
          </cell>
          <cell r="C272">
            <v>0</v>
          </cell>
          <cell r="D272">
            <v>3777.0596596506143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132950</v>
          </cell>
          <cell r="C273">
            <v>0</v>
          </cell>
          <cell r="D273">
            <v>3777.0596596506143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133316</v>
          </cell>
          <cell r="C274">
            <v>0</v>
          </cell>
          <cell r="D274">
            <v>3777.0596596506143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133681</v>
          </cell>
          <cell r="C275">
            <v>0</v>
          </cell>
          <cell r="D275">
            <v>3777.0596596506143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134046</v>
          </cell>
          <cell r="C276">
            <v>0</v>
          </cell>
          <cell r="D276">
            <v>3777.0596596506143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134411</v>
          </cell>
          <cell r="C277">
            <v>0</v>
          </cell>
          <cell r="D277">
            <v>3777.0596596506143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134777</v>
          </cell>
          <cell r="C278">
            <v>0</v>
          </cell>
          <cell r="D278">
            <v>3777.0596596506143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135142</v>
          </cell>
          <cell r="C279">
            <v>0</v>
          </cell>
          <cell r="D279">
            <v>3777.0596596506143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135507</v>
          </cell>
          <cell r="C280">
            <v>0</v>
          </cell>
          <cell r="D280">
            <v>3777.0596596506143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135872</v>
          </cell>
          <cell r="C281">
            <v>0</v>
          </cell>
          <cell r="D281">
            <v>3777.0596596506143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136238</v>
          </cell>
          <cell r="C282">
            <v>0</v>
          </cell>
          <cell r="D282">
            <v>3777.0596596506143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136603</v>
          </cell>
          <cell r="C283">
            <v>0</v>
          </cell>
          <cell r="D283">
            <v>3777.0596596506143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136968</v>
          </cell>
          <cell r="C284">
            <v>0</v>
          </cell>
          <cell r="D284">
            <v>3777.0596596506143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137333</v>
          </cell>
          <cell r="C285">
            <v>0</v>
          </cell>
          <cell r="D285">
            <v>3777.0596596506143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137699</v>
          </cell>
          <cell r="C286">
            <v>0</v>
          </cell>
          <cell r="D286">
            <v>3777.0596596506143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138064</v>
          </cell>
          <cell r="C287">
            <v>0</v>
          </cell>
          <cell r="D287">
            <v>3777.0596596506143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138429</v>
          </cell>
          <cell r="C288">
            <v>0</v>
          </cell>
          <cell r="D288">
            <v>3777.0596596506143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138794</v>
          </cell>
          <cell r="C289">
            <v>0</v>
          </cell>
          <cell r="D289">
            <v>3777.0596596506143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139160</v>
          </cell>
          <cell r="C290">
            <v>0</v>
          </cell>
          <cell r="D290">
            <v>3777.0596596506143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139525</v>
          </cell>
          <cell r="C291">
            <v>0</v>
          </cell>
          <cell r="D291">
            <v>3777.0596596506143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139890</v>
          </cell>
          <cell r="C292">
            <v>0</v>
          </cell>
          <cell r="D292">
            <v>3777.0596596506143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140255</v>
          </cell>
          <cell r="C293">
            <v>0</v>
          </cell>
          <cell r="D293">
            <v>3777.0596596506143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140621</v>
          </cell>
          <cell r="C294">
            <v>0</v>
          </cell>
          <cell r="D294">
            <v>3777.0596596506143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140986</v>
          </cell>
          <cell r="C295">
            <v>0</v>
          </cell>
          <cell r="D295">
            <v>3777.0596596506143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141351</v>
          </cell>
          <cell r="C296">
            <v>0</v>
          </cell>
          <cell r="D296">
            <v>3777.0596596506143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141716</v>
          </cell>
          <cell r="C297">
            <v>0</v>
          </cell>
          <cell r="D297">
            <v>3777.0596596506143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142082</v>
          </cell>
          <cell r="C298">
            <v>0</v>
          </cell>
          <cell r="D298">
            <v>3777.0596596506143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142447</v>
          </cell>
          <cell r="C299">
            <v>0</v>
          </cell>
          <cell r="D299">
            <v>3777.0596596506143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142812</v>
          </cell>
          <cell r="C300">
            <v>0</v>
          </cell>
          <cell r="D300">
            <v>3777.0596596506143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143177</v>
          </cell>
          <cell r="C301">
            <v>0</v>
          </cell>
          <cell r="D301">
            <v>3777.0596596506143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143543</v>
          </cell>
          <cell r="C302">
            <v>0</v>
          </cell>
          <cell r="D302">
            <v>3777.0596596506143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143908</v>
          </cell>
          <cell r="C303">
            <v>0</v>
          </cell>
          <cell r="D303">
            <v>3777.0596596506143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144273</v>
          </cell>
          <cell r="C304">
            <v>0</v>
          </cell>
          <cell r="D304">
            <v>3777.0596596506143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144638</v>
          </cell>
          <cell r="C305">
            <v>0</v>
          </cell>
          <cell r="D305">
            <v>3777.0596596506143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145004</v>
          </cell>
          <cell r="C306">
            <v>0</v>
          </cell>
          <cell r="D306">
            <v>3777.0596596506143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145369</v>
          </cell>
          <cell r="C307">
            <v>0</v>
          </cell>
          <cell r="D307">
            <v>3777.0596596506143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145734</v>
          </cell>
          <cell r="C308">
            <v>0</v>
          </cell>
          <cell r="D308">
            <v>3777.0596596506143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146099</v>
          </cell>
          <cell r="C309">
            <v>0</v>
          </cell>
          <cell r="D309">
            <v>3777.0596596506143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146464</v>
          </cell>
          <cell r="C310">
            <v>0</v>
          </cell>
          <cell r="D310">
            <v>3777.0596596506143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146829</v>
          </cell>
          <cell r="C311">
            <v>0</v>
          </cell>
          <cell r="D311">
            <v>3777.0596596506143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147194</v>
          </cell>
          <cell r="C312">
            <v>0</v>
          </cell>
          <cell r="D312">
            <v>3777.0596596506143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147559</v>
          </cell>
          <cell r="C313">
            <v>0</v>
          </cell>
          <cell r="D313">
            <v>3777.0596596506143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147925</v>
          </cell>
          <cell r="C314">
            <v>0</v>
          </cell>
          <cell r="D314">
            <v>3777.0596596506143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148290</v>
          </cell>
          <cell r="C315">
            <v>0</v>
          </cell>
          <cell r="D315">
            <v>3777.0596596506143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148655</v>
          </cell>
          <cell r="C316">
            <v>0</v>
          </cell>
          <cell r="D316">
            <v>3777.0596596506143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149020</v>
          </cell>
          <cell r="C317">
            <v>0</v>
          </cell>
          <cell r="D317">
            <v>3777.0596596506143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149386</v>
          </cell>
          <cell r="C318">
            <v>0</v>
          </cell>
          <cell r="D318">
            <v>3777.0596596506143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149751</v>
          </cell>
          <cell r="C319">
            <v>0</v>
          </cell>
          <cell r="D319">
            <v>3777.0596596506143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150116</v>
          </cell>
          <cell r="C320">
            <v>0</v>
          </cell>
          <cell r="D320">
            <v>3777.0596596506143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150481</v>
          </cell>
          <cell r="C321">
            <v>0</v>
          </cell>
          <cell r="D321">
            <v>3777.0596596506143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150847</v>
          </cell>
          <cell r="C322">
            <v>0</v>
          </cell>
          <cell r="D322">
            <v>3777.0596596506143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151212</v>
          </cell>
          <cell r="C323">
            <v>0</v>
          </cell>
          <cell r="D323">
            <v>3777.0596596506143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151577</v>
          </cell>
          <cell r="C324">
            <v>0</v>
          </cell>
          <cell r="D324">
            <v>3777.0596596506143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151942</v>
          </cell>
          <cell r="C325">
            <v>0</v>
          </cell>
          <cell r="D325">
            <v>3777.0596596506143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152308</v>
          </cell>
          <cell r="C326">
            <v>0</v>
          </cell>
          <cell r="D326">
            <v>3777.0596596506143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152673</v>
          </cell>
          <cell r="C327">
            <v>0</v>
          </cell>
          <cell r="D327">
            <v>3777.0596596506143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153038</v>
          </cell>
          <cell r="C328">
            <v>0</v>
          </cell>
          <cell r="D328">
            <v>3777.0596596506143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153403</v>
          </cell>
          <cell r="C329">
            <v>0</v>
          </cell>
          <cell r="D329">
            <v>3777.0596596506143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153769</v>
          </cell>
          <cell r="C330">
            <v>0</v>
          </cell>
          <cell r="D330">
            <v>3777.0596596506143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154134</v>
          </cell>
          <cell r="C331">
            <v>0</v>
          </cell>
          <cell r="D331">
            <v>3777.0596596506143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154499</v>
          </cell>
          <cell r="C332">
            <v>0</v>
          </cell>
          <cell r="D332">
            <v>3777.0596596506143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154864</v>
          </cell>
          <cell r="C333">
            <v>0</v>
          </cell>
          <cell r="D333">
            <v>3777.0596596506143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155230</v>
          </cell>
          <cell r="C334">
            <v>0</v>
          </cell>
          <cell r="D334">
            <v>3777.0596596506143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155595</v>
          </cell>
          <cell r="C335">
            <v>0</v>
          </cell>
          <cell r="D335">
            <v>3777.0596596506143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155960</v>
          </cell>
          <cell r="C336">
            <v>0</v>
          </cell>
          <cell r="D336">
            <v>3777.0596596506143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156325</v>
          </cell>
          <cell r="C337">
            <v>0</v>
          </cell>
          <cell r="D337">
            <v>3777.0596596506143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156691</v>
          </cell>
          <cell r="C338">
            <v>0</v>
          </cell>
          <cell r="D338">
            <v>3777.0596596506143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157056</v>
          </cell>
          <cell r="C339">
            <v>0</v>
          </cell>
          <cell r="D339">
            <v>3777.0596596506143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157421</v>
          </cell>
          <cell r="C340">
            <v>0</v>
          </cell>
          <cell r="D340">
            <v>3777.0596596506143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157786</v>
          </cell>
          <cell r="C341">
            <v>0</v>
          </cell>
          <cell r="D341">
            <v>3777.0596596506143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158152</v>
          </cell>
          <cell r="C342">
            <v>0</v>
          </cell>
          <cell r="D342">
            <v>3777.0596596506143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158517</v>
          </cell>
          <cell r="C343">
            <v>0</v>
          </cell>
          <cell r="D343">
            <v>3777.0596596506143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158882</v>
          </cell>
          <cell r="C344">
            <v>0</v>
          </cell>
          <cell r="D344">
            <v>3777.0596596506143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159247</v>
          </cell>
          <cell r="C345">
            <v>0</v>
          </cell>
          <cell r="D345">
            <v>3777.0596596506143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159613</v>
          </cell>
          <cell r="C346">
            <v>0</v>
          </cell>
          <cell r="D346">
            <v>3777.0596596506143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159978</v>
          </cell>
          <cell r="C347">
            <v>0</v>
          </cell>
          <cell r="D347">
            <v>3777.0596596506143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160343</v>
          </cell>
          <cell r="C348">
            <v>0</v>
          </cell>
          <cell r="D348">
            <v>3777.0596596506143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160708</v>
          </cell>
          <cell r="C349">
            <v>0</v>
          </cell>
          <cell r="D349">
            <v>3777.0596596506143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161074</v>
          </cell>
          <cell r="C350">
            <v>0</v>
          </cell>
          <cell r="D350">
            <v>3777.0596596506143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161439</v>
          </cell>
          <cell r="C351">
            <v>0</v>
          </cell>
          <cell r="D351">
            <v>3777.0596596506143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161804</v>
          </cell>
          <cell r="C352">
            <v>0</v>
          </cell>
          <cell r="D352">
            <v>3777.0596596506143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162169</v>
          </cell>
          <cell r="C353">
            <v>0</v>
          </cell>
          <cell r="D353">
            <v>3777.0596596506143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162535</v>
          </cell>
          <cell r="C354">
            <v>0</v>
          </cell>
          <cell r="D354">
            <v>3777.0596596506143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162900</v>
          </cell>
          <cell r="C355">
            <v>0</v>
          </cell>
          <cell r="D355">
            <v>3777.0596596506143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163265</v>
          </cell>
          <cell r="C356">
            <v>0</v>
          </cell>
          <cell r="D356">
            <v>3777.0596596506143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163630</v>
          </cell>
          <cell r="C357">
            <v>0</v>
          </cell>
          <cell r="D357">
            <v>3777.0596596506143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163996</v>
          </cell>
          <cell r="C358">
            <v>0</v>
          </cell>
          <cell r="D358">
            <v>3777.0596596506143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164361</v>
          </cell>
          <cell r="C359">
            <v>0</v>
          </cell>
          <cell r="D359">
            <v>3777.0596596506143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164726</v>
          </cell>
          <cell r="C360">
            <v>0</v>
          </cell>
          <cell r="D360">
            <v>3777.0596596506143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165091</v>
          </cell>
          <cell r="C361">
            <v>0</v>
          </cell>
          <cell r="D361">
            <v>3777.0596596506143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165457</v>
          </cell>
          <cell r="C362">
            <v>0</v>
          </cell>
          <cell r="D362">
            <v>3777.0596596506143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165822</v>
          </cell>
          <cell r="C363">
            <v>0</v>
          </cell>
          <cell r="D363">
            <v>3777.0596596506143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166187</v>
          </cell>
          <cell r="C364">
            <v>0</v>
          </cell>
          <cell r="D364">
            <v>3777.0596596506143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166552</v>
          </cell>
          <cell r="C365">
            <v>0</v>
          </cell>
          <cell r="D365">
            <v>3777.0596596506143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166918</v>
          </cell>
          <cell r="C366">
            <v>0</v>
          </cell>
          <cell r="D366">
            <v>3777.0596596506143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167283</v>
          </cell>
          <cell r="C367">
            <v>0</v>
          </cell>
          <cell r="D367">
            <v>3777.0596596506143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167648</v>
          </cell>
          <cell r="C368">
            <v>0</v>
          </cell>
          <cell r="D368">
            <v>3777.0596596506143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168013</v>
          </cell>
          <cell r="C369">
            <v>0</v>
          </cell>
          <cell r="D369">
            <v>3777.0596596506143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168379</v>
          </cell>
          <cell r="C370">
            <v>0</v>
          </cell>
          <cell r="D370">
            <v>3777.0596596506143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168744</v>
          </cell>
          <cell r="C371">
            <v>0</v>
          </cell>
          <cell r="D371">
            <v>3777.0596596506143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169109</v>
          </cell>
          <cell r="C372">
            <v>0</v>
          </cell>
          <cell r="D372">
            <v>3777.0596596506143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169474</v>
          </cell>
          <cell r="C373">
            <v>0</v>
          </cell>
          <cell r="D373">
            <v>3777.0596596506143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169840</v>
          </cell>
          <cell r="C374">
            <v>0</v>
          </cell>
          <cell r="D374">
            <v>3777.0596596506143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170205</v>
          </cell>
          <cell r="C375">
            <v>0</v>
          </cell>
          <cell r="D375">
            <v>3777.0596596506143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170570</v>
          </cell>
          <cell r="C376">
            <v>0</v>
          </cell>
          <cell r="D376">
            <v>3777.0596596506143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170935</v>
          </cell>
          <cell r="C377">
            <v>0</v>
          </cell>
          <cell r="D377">
            <v>3777.0596596506143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75" zoomScaleNormal="75" workbookViewId="0" topLeftCell="A16">
      <selection activeCell="J28" sqref="J28"/>
    </sheetView>
  </sheetViews>
  <sheetFormatPr defaultColWidth="9.140625" defaultRowHeight="12.75"/>
  <cols>
    <col min="2" max="2" width="34.00390625" style="0" customWidth="1"/>
    <col min="3" max="3" width="17.7109375" style="0" customWidth="1"/>
    <col min="4" max="4" width="17.140625" style="0" customWidth="1"/>
    <col min="5" max="5" width="16.140625" style="0" customWidth="1"/>
    <col min="6" max="6" width="18.8515625" style="0" customWidth="1"/>
    <col min="7" max="7" width="15.8515625" style="0" customWidth="1"/>
    <col min="8" max="8" width="22.421875" style="0" customWidth="1"/>
    <col min="9" max="9" width="17.140625" style="0" customWidth="1"/>
    <col min="10" max="10" width="18.140625" style="0" customWidth="1"/>
    <col min="11" max="11" width="28.421875" style="0" customWidth="1"/>
    <col min="12" max="12" width="16.00390625" style="0" customWidth="1"/>
  </cols>
  <sheetData>
    <row r="1" ht="36.75" customHeight="1">
      <c r="B1" s="1" t="s">
        <v>0</v>
      </c>
    </row>
    <row r="2" spans="2:3" ht="21.75" customHeight="1">
      <c r="B2" s="2"/>
      <c r="C2" s="3"/>
    </row>
    <row r="3" spans="2:3" ht="21.75" customHeight="1">
      <c r="B3" s="2"/>
      <c r="C3" s="3"/>
    </row>
    <row r="4" spans="1:11" ht="45.75" customHeight="1">
      <c r="A4" s="105" t="s">
        <v>1</v>
      </c>
      <c r="B4" s="92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5"/>
    </row>
    <row r="5" spans="1:11" ht="15">
      <c r="A5" s="106"/>
      <c r="B5" s="93"/>
      <c r="C5" s="6">
        <f>C10/5</f>
        <v>50</v>
      </c>
      <c r="D5" s="6">
        <v>8</v>
      </c>
      <c r="E5" s="7">
        <v>6.72</v>
      </c>
      <c r="F5" s="8">
        <v>147</v>
      </c>
      <c r="G5" s="8">
        <f>F5*70/100</f>
        <v>102.9</v>
      </c>
      <c r="H5" s="8">
        <f>G5*C5</f>
        <v>5145</v>
      </c>
      <c r="I5" s="8" t="s">
        <v>11</v>
      </c>
      <c r="J5" s="89" t="s">
        <v>12</v>
      </c>
      <c r="K5" s="5"/>
    </row>
    <row r="6" spans="1:11" ht="15">
      <c r="A6" s="106"/>
      <c r="B6" s="93"/>
      <c r="C6" s="6">
        <f>C10/5</f>
        <v>50</v>
      </c>
      <c r="D6" s="6">
        <v>10</v>
      </c>
      <c r="E6" s="7">
        <v>8.4</v>
      </c>
      <c r="F6" s="8">
        <v>142</v>
      </c>
      <c r="G6" s="8">
        <f>F6*70/100</f>
        <v>99.4</v>
      </c>
      <c r="H6" s="8">
        <f>G6*C6</f>
        <v>4970</v>
      </c>
      <c r="I6" s="8" t="s">
        <v>13</v>
      </c>
      <c r="J6" s="90"/>
      <c r="K6" s="5"/>
    </row>
    <row r="7" spans="1:11" ht="15">
      <c r="A7" s="106"/>
      <c r="B7" s="93"/>
      <c r="C7" s="6">
        <f>C10/5</f>
        <v>50</v>
      </c>
      <c r="D7" s="6">
        <v>15</v>
      </c>
      <c r="E7" s="7">
        <v>12.6</v>
      </c>
      <c r="F7" s="8">
        <v>159</v>
      </c>
      <c r="G7" s="8">
        <f>F7*70/100</f>
        <v>111.3</v>
      </c>
      <c r="H7" s="8">
        <f>G7*C7</f>
        <v>5565</v>
      </c>
      <c r="I7" s="8" t="s">
        <v>14</v>
      </c>
      <c r="J7" s="90"/>
      <c r="K7" s="5"/>
    </row>
    <row r="8" spans="1:11" ht="15">
      <c r="A8" s="106"/>
      <c r="B8" s="93"/>
      <c r="C8" s="6">
        <f>C10/5</f>
        <v>50</v>
      </c>
      <c r="D8" s="6">
        <v>20</v>
      </c>
      <c r="E8" s="7">
        <v>16.8</v>
      </c>
      <c r="F8" s="8">
        <v>212</v>
      </c>
      <c r="G8" s="8">
        <f>F8*70/100</f>
        <v>148.4</v>
      </c>
      <c r="H8" s="8">
        <f>G8*C8</f>
        <v>7420</v>
      </c>
      <c r="I8" s="8" t="s">
        <v>15</v>
      </c>
      <c r="J8" s="90"/>
      <c r="K8" s="5"/>
    </row>
    <row r="9" spans="1:11" ht="15">
      <c r="A9" s="106"/>
      <c r="B9" s="94"/>
      <c r="C9" s="6">
        <f>C10/5</f>
        <v>50</v>
      </c>
      <c r="D9" s="6">
        <v>30</v>
      </c>
      <c r="E9" s="7">
        <v>25.2</v>
      </c>
      <c r="F9" s="8">
        <v>207</v>
      </c>
      <c r="G9" s="8">
        <f>F9*70/100</f>
        <v>144.9</v>
      </c>
      <c r="H9" s="9">
        <f>G9*C9</f>
        <v>7245</v>
      </c>
      <c r="I9" s="8" t="s">
        <v>16</v>
      </c>
      <c r="J9" s="91"/>
      <c r="K9" s="5"/>
    </row>
    <row r="10" spans="1:11" ht="15.75">
      <c r="A10" s="106"/>
      <c r="B10" s="5"/>
      <c r="C10" s="10">
        <v>250</v>
      </c>
      <c r="D10" s="11">
        <f>SUM(D5:D9)</f>
        <v>83</v>
      </c>
      <c r="E10" s="11">
        <f>SUM(E5:E9)</f>
        <v>69.72</v>
      </c>
      <c r="F10" s="12">
        <f>SUM(F5:F9)</f>
        <v>867</v>
      </c>
      <c r="G10" s="12">
        <f>SUM(G5:G9)</f>
        <v>606.9</v>
      </c>
      <c r="H10" s="13">
        <f>SUM(H5:H9)</f>
        <v>30345</v>
      </c>
      <c r="I10" s="14"/>
      <c r="J10" s="5"/>
      <c r="K10" s="5"/>
    </row>
    <row r="11" spans="1:11" ht="15.75">
      <c r="A11" s="106"/>
      <c r="B11" s="5"/>
      <c r="C11" s="15"/>
      <c r="D11" s="11"/>
      <c r="E11" s="11"/>
      <c r="F11" s="12"/>
      <c r="G11" s="12"/>
      <c r="H11" s="16"/>
      <c r="I11" s="14"/>
      <c r="J11" s="5"/>
      <c r="K11" s="5"/>
    </row>
    <row r="12" spans="1:11" ht="15.75">
      <c r="A12" s="106"/>
      <c r="B12" s="17" t="s">
        <v>17</v>
      </c>
      <c r="C12" s="18">
        <v>0.03</v>
      </c>
      <c r="D12" s="11"/>
      <c r="E12" s="19">
        <f>E10*C5</f>
        <v>3486</v>
      </c>
      <c r="F12" s="12"/>
      <c r="G12" s="12"/>
      <c r="H12" s="16"/>
      <c r="I12" s="14"/>
      <c r="J12" s="5"/>
      <c r="K12" s="5"/>
    </row>
    <row r="13" spans="1:11" ht="15.75">
      <c r="A13" s="106"/>
      <c r="B13" s="17" t="s">
        <v>18</v>
      </c>
      <c r="C13" s="18">
        <v>0.06</v>
      </c>
      <c r="D13" s="11"/>
      <c r="E13" s="20" t="s">
        <v>19</v>
      </c>
      <c r="F13" s="12"/>
      <c r="G13" s="12"/>
      <c r="H13" s="16"/>
      <c r="I13" s="14"/>
      <c r="J13" s="5"/>
      <c r="K13" s="5"/>
    </row>
    <row r="14" spans="1:11" ht="15.75">
      <c r="A14" s="106"/>
      <c r="B14" s="21" t="s">
        <v>20</v>
      </c>
      <c r="C14" s="18">
        <v>0.1</v>
      </c>
      <c r="D14" s="22"/>
      <c r="E14" s="22"/>
      <c r="F14" s="23"/>
      <c r="G14" s="23"/>
      <c r="H14" s="23"/>
      <c r="I14" s="14"/>
      <c r="J14" s="5"/>
      <c r="K14" s="5"/>
    </row>
    <row r="15" spans="1:11" ht="15.75">
      <c r="A15" s="106"/>
      <c r="B15" s="5"/>
      <c r="C15" s="24" t="s">
        <v>21</v>
      </c>
      <c r="D15" s="24" t="s">
        <v>22</v>
      </c>
      <c r="E15" s="22"/>
      <c r="F15" s="23"/>
      <c r="G15" s="23"/>
      <c r="H15" s="23"/>
      <c r="I15" s="14"/>
      <c r="J15" s="5"/>
      <c r="K15" s="5"/>
    </row>
    <row r="16" spans="1:11" ht="33.75" customHeight="1">
      <c r="A16" s="106"/>
      <c r="B16" s="25" t="s">
        <v>23</v>
      </c>
      <c r="C16" s="26">
        <v>5</v>
      </c>
      <c r="D16" s="27">
        <f>E12*C16</f>
        <v>17430</v>
      </c>
      <c r="E16" s="28"/>
      <c r="F16" s="111">
        <f>H10+D16</f>
        <v>47775</v>
      </c>
      <c r="G16" s="112"/>
      <c r="H16" s="5"/>
      <c r="I16" s="29">
        <f>F16*(1+C14)*(1+C14)*(1+C14)*(1+C14)*(1+C14)*(1+C14)*(1+C14)*(1+C14)*(1+C14)*(1+C14)*(1+C14)*(1+C14)</f>
        <v>149938.41569784595</v>
      </c>
      <c r="J16" s="3" t="s">
        <v>24</v>
      </c>
      <c r="K16" s="5"/>
    </row>
    <row r="17" spans="1:11" ht="15.75" customHeight="1">
      <c r="A17" s="106"/>
      <c r="B17" s="30"/>
      <c r="C17" s="30"/>
      <c r="D17" s="31"/>
      <c r="E17" s="28"/>
      <c r="F17" s="5"/>
      <c r="G17" s="5"/>
      <c r="H17" s="5"/>
      <c r="I17" s="22">
        <f>F16*(1+C12)*(1+C12)*(1+C12)*(1+C12)*(1+C12)*(1+C12)*(1+C12)*(1+C12)*(1+C12)*(1+C12)*(1+C12)*(1+C12)-F16</f>
        <v>20340.726369076205</v>
      </c>
      <c r="J17" s="22">
        <f>F16+I17</f>
        <v>68115.7263690762</v>
      </c>
      <c r="K17" s="3" t="s">
        <v>25</v>
      </c>
    </row>
    <row r="18" spans="1:11" ht="15.75" customHeight="1">
      <c r="A18" s="106"/>
      <c r="B18" s="5"/>
      <c r="C18" s="88" t="s">
        <v>22</v>
      </c>
      <c r="D18" s="98"/>
      <c r="E18" s="28"/>
      <c r="F18" s="5"/>
      <c r="G18" s="5"/>
      <c r="H18" s="5"/>
      <c r="I18" s="22">
        <f>F16*(1+C13)*(1+C13)*(1+C13)*(1+C13)*(1+C13)*(1+C13)*(1+C13)*(1+C13)*(1+C13)*(1+C13)*(1+C13)*(1+C13)-F16</f>
        <v>48357.68644194346</v>
      </c>
      <c r="J18" s="22">
        <f>I18+F16</f>
        <v>96132.68644194346</v>
      </c>
      <c r="K18" s="3" t="s">
        <v>26</v>
      </c>
    </row>
    <row r="19" spans="1:11" ht="32.25" customHeight="1">
      <c r="A19" s="107"/>
      <c r="B19" s="25" t="s">
        <v>27</v>
      </c>
      <c r="C19" s="32">
        <v>10000</v>
      </c>
      <c r="D19" s="33"/>
      <c r="E19" s="28"/>
      <c r="F19" s="95">
        <f>C19+D16+H10+D19</f>
        <v>57775</v>
      </c>
      <c r="G19" s="96"/>
      <c r="H19" s="34"/>
      <c r="I19" s="35"/>
      <c r="J19" s="36">
        <f>J18+J17</f>
        <v>164248.41281101966</v>
      </c>
      <c r="K19" s="37" t="s">
        <v>28</v>
      </c>
    </row>
    <row r="20" spans="1:11" ht="32.25" customHeight="1">
      <c r="A20" s="38"/>
      <c r="B20" s="39" t="s">
        <v>29</v>
      </c>
      <c r="C20" s="40">
        <v>2</v>
      </c>
      <c r="D20" s="41"/>
      <c r="E20" s="28"/>
      <c r="F20" s="103">
        <f>F19/C20</f>
        <v>28887.5</v>
      </c>
      <c r="G20" s="104"/>
      <c r="H20" s="34"/>
      <c r="I20" s="35"/>
      <c r="J20" s="36"/>
      <c r="K20" s="37"/>
    </row>
    <row r="21" spans="1:11" ht="15.75" customHeight="1">
      <c r="A21" s="42"/>
      <c r="B21" s="30"/>
      <c r="C21" s="30"/>
      <c r="D21" s="31"/>
      <c r="E21" s="28"/>
      <c r="F21" s="5"/>
      <c r="G21" s="5"/>
      <c r="H21" s="5"/>
      <c r="I21" s="22"/>
      <c r="J21" s="15"/>
      <c r="K21" s="5"/>
    </row>
    <row r="22" spans="1:11" ht="15.75" customHeight="1">
      <c r="A22" s="43"/>
      <c r="B22" s="30"/>
      <c r="C22" s="44" t="s">
        <v>30</v>
      </c>
      <c r="D22" s="44" t="s">
        <v>31</v>
      </c>
      <c r="E22" s="44" t="s">
        <v>32</v>
      </c>
      <c r="F22" s="5"/>
      <c r="G22" s="5"/>
      <c r="H22" s="45"/>
      <c r="I22" s="46"/>
      <c r="J22" s="47"/>
      <c r="K22" s="47"/>
    </row>
    <row r="23" spans="1:11" ht="15.75" customHeight="1">
      <c r="A23" s="108" t="s">
        <v>33</v>
      </c>
      <c r="B23" s="48" t="s">
        <v>34</v>
      </c>
      <c r="C23" s="49">
        <v>0.06</v>
      </c>
      <c r="D23" s="50">
        <f>E12*C23</f>
        <v>209.16</v>
      </c>
      <c r="E23" s="51">
        <f>D23*C16</f>
        <v>1045.8</v>
      </c>
      <c r="F23" s="5"/>
      <c r="G23" s="5"/>
      <c r="H23" s="52"/>
      <c r="I23" s="52"/>
      <c r="J23" s="52"/>
      <c r="K23" s="52"/>
    </row>
    <row r="24" spans="1:11" ht="15.75" customHeight="1">
      <c r="A24" s="109"/>
      <c r="B24" s="30"/>
      <c r="C24" s="30"/>
      <c r="D24" s="31"/>
      <c r="E24" s="28"/>
      <c r="F24" s="5"/>
      <c r="G24" s="5"/>
      <c r="H24" s="53"/>
      <c r="I24" s="54"/>
      <c r="J24" s="99"/>
      <c r="K24" s="100"/>
    </row>
    <row r="25" spans="1:11" ht="15.75">
      <c r="A25" s="109"/>
      <c r="B25" s="48" t="s">
        <v>35</v>
      </c>
      <c r="C25" s="55"/>
      <c r="D25" s="55"/>
      <c r="E25" s="51">
        <v>500</v>
      </c>
      <c r="F25" s="56"/>
      <c r="G25" s="55"/>
      <c r="H25" s="54"/>
      <c r="I25" s="54"/>
      <c r="J25" s="101"/>
      <c r="K25" s="102"/>
    </row>
    <row r="26" spans="1:11" ht="15.75">
      <c r="A26" s="109"/>
      <c r="B26" s="57"/>
      <c r="C26" s="55"/>
      <c r="D26" s="55"/>
      <c r="E26" s="58"/>
      <c r="F26" s="55"/>
      <c r="G26" s="55"/>
      <c r="H26" s="54"/>
      <c r="I26" s="54"/>
      <c r="J26" s="52"/>
      <c r="K26" s="52"/>
    </row>
    <row r="27" spans="1:11" ht="15.75">
      <c r="A27" s="109"/>
      <c r="B27" s="48" t="s">
        <v>36</v>
      </c>
      <c r="C27" s="55" t="s">
        <v>37</v>
      </c>
      <c r="D27" s="55"/>
      <c r="E27" s="59">
        <v>400</v>
      </c>
      <c r="F27" s="115"/>
      <c r="G27" s="116"/>
      <c r="H27" s="54"/>
      <c r="I27" s="54"/>
      <c r="J27" s="52"/>
      <c r="K27" s="52"/>
    </row>
    <row r="28" spans="1:11" ht="25.5">
      <c r="A28" s="109"/>
      <c r="B28" s="5"/>
      <c r="C28" s="5"/>
      <c r="D28" s="5" t="s">
        <v>38</v>
      </c>
      <c r="E28" s="60">
        <f>E23+E25+E27</f>
        <v>1945.8</v>
      </c>
      <c r="F28" s="117">
        <f>E28/C20</f>
        <v>972.9</v>
      </c>
      <c r="G28" s="118"/>
      <c r="H28" s="61" t="s">
        <v>39</v>
      </c>
      <c r="I28" s="54"/>
      <c r="J28" s="52"/>
      <c r="K28" s="52"/>
    </row>
    <row r="29" spans="1:11" ht="18">
      <c r="A29" s="109"/>
      <c r="B29" s="48" t="s">
        <v>40</v>
      </c>
      <c r="C29" s="5">
        <v>12</v>
      </c>
      <c r="D29" s="5">
        <v>400</v>
      </c>
      <c r="E29" s="51">
        <f>D29*C29</f>
        <v>4800</v>
      </c>
      <c r="F29" s="5"/>
      <c r="G29" s="5"/>
      <c r="H29" s="62"/>
      <c r="I29" s="63"/>
      <c r="J29" s="99"/>
      <c r="K29" s="122"/>
    </row>
    <row r="30" spans="1:11" s="67" customFormat="1" ht="15.75">
      <c r="A30" s="109"/>
      <c r="B30" s="64"/>
      <c r="C30" s="65"/>
      <c r="D30" s="65"/>
      <c r="E30" s="58"/>
      <c r="F30" s="65"/>
      <c r="G30" s="65"/>
      <c r="H30" s="63"/>
      <c r="I30" s="63"/>
      <c r="J30" s="123"/>
      <c r="K30" s="124"/>
    </row>
    <row r="31" spans="1:11" s="67" customFormat="1" ht="15.75">
      <c r="A31" s="110"/>
      <c r="B31" s="48" t="s">
        <v>41</v>
      </c>
      <c r="C31" s="5">
        <v>12</v>
      </c>
      <c r="D31" s="5">
        <v>100</v>
      </c>
      <c r="E31" s="59">
        <f>D31*C31</f>
        <v>1200</v>
      </c>
      <c r="F31" s="113"/>
      <c r="G31" s="114"/>
      <c r="H31" s="63"/>
      <c r="I31" s="63"/>
      <c r="J31" s="56"/>
      <c r="K31" s="65"/>
    </row>
    <row r="32" spans="2:11" s="67" customFormat="1" ht="15.75">
      <c r="B32" s="68"/>
      <c r="C32" s="55"/>
      <c r="D32" s="55" t="s">
        <v>38</v>
      </c>
      <c r="E32" s="69">
        <f>E29+E31</f>
        <v>6000</v>
      </c>
      <c r="F32" s="127">
        <f>E32/C20</f>
        <v>3000</v>
      </c>
      <c r="G32" s="128"/>
      <c r="H32" s="129" t="s">
        <v>39</v>
      </c>
      <c r="I32" s="63"/>
      <c r="J32" s="125"/>
      <c r="K32" s="125"/>
    </row>
    <row r="33" spans="2:11" s="67" customFormat="1" ht="15.75">
      <c r="B33" s="68"/>
      <c r="C33" s="55"/>
      <c r="D33" s="55"/>
      <c r="E33" s="71"/>
      <c r="F33" s="65"/>
      <c r="G33" s="65"/>
      <c r="H33" s="130"/>
      <c r="I33" s="63"/>
      <c r="J33" s="70"/>
      <c r="K33" s="70"/>
    </row>
    <row r="34" spans="2:11" s="67" customFormat="1" ht="15.75">
      <c r="B34" s="68"/>
      <c r="C34" s="55"/>
      <c r="D34" s="72" t="s">
        <v>42</v>
      </c>
      <c r="E34" s="73">
        <f>E31+E29+E25+E23+E27</f>
        <v>7945.8</v>
      </c>
      <c r="F34" s="74">
        <f>E34*12</f>
        <v>95349.6</v>
      </c>
      <c r="G34" s="73" t="s">
        <v>43</v>
      </c>
      <c r="H34" s="63"/>
      <c r="I34" s="63"/>
      <c r="J34" s="123"/>
      <c r="K34" s="126"/>
    </row>
    <row r="35" spans="2:11" s="67" customFormat="1" ht="15.75">
      <c r="B35" s="68"/>
      <c r="C35" s="55"/>
      <c r="D35" s="76"/>
      <c r="E35" s="77"/>
      <c r="F35" s="77"/>
      <c r="G35" s="77"/>
      <c r="H35" s="78"/>
      <c r="I35" s="78"/>
      <c r="J35" s="66"/>
      <c r="K35" s="75"/>
    </row>
    <row r="36" spans="2:11" s="67" customFormat="1" ht="15.75">
      <c r="B36" s="68"/>
      <c r="C36" s="55"/>
      <c r="D36" s="76"/>
      <c r="E36" s="77"/>
      <c r="F36" s="120">
        <f>F19+F34</f>
        <v>153124.6</v>
      </c>
      <c r="G36" s="121"/>
      <c r="H36" s="78"/>
      <c r="I36" s="78"/>
      <c r="J36" s="66"/>
      <c r="K36" s="75"/>
    </row>
    <row r="37" spans="2:11" s="67" customFormat="1" ht="15.75">
      <c r="B37" s="68"/>
      <c r="C37" s="55"/>
      <c r="D37" s="76"/>
      <c r="E37" s="77"/>
      <c r="F37" s="77"/>
      <c r="G37" s="77"/>
      <c r="H37" s="65"/>
      <c r="I37" s="65"/>
      <c r="J37" s="65"/>
      <c r="K37" s="65"/>
    </row>
    <row r="38" spans="2:11" s="67" customFormat="1" ht="118.5" customHeight="1">
      <c r="B38" s="97" t="s">
        <v>44</v>
      </c>
      <c r="C38" s="79" t="s">
        <v>45</v>
      </c>
      <c r="D38" s="79" t="s">
        <v>46</v>
      </c>
      <c r="E38" s="79" t="s">
        <v>47</v>
      </c>
      <c r="F38" s="79" t="s">
        <v>48</v>
      </c>
      <c r="G38" s="79" t="s">
        <v>49</v>
      </c>
      <c r="H38" s="79" t="s">
        <v>50</v>
      </c>
      <c r="I38" s="79" t="s">
        <v>51</v>
      </c>
      <c r="J38" s="79" t="s">
        <v>52</v>
      </c>
      <c r="K38" s="79" t="s">
        <v>53</v>
      </c>
    </row>
    <row r="39" spans="2:12" s="67" customFormat="1" ht="15.75">
      <c r="B39" s="87"/>
      <c r="C39" s="80">
        <f>E12</f>
        <v>3486</v>
      </c>
      <c r="D39" s="81">
        <v>0.35</v>
      </c>
      <c r="E39" s="80">
        <f>C39*(1-D39)</f>
        <v>2265.9</v>
      </c>
      <c r="F39" s="80">
        <f>E39/12</f>
        <v>188.82500000000002</v>
      </c>
      <c r="G39" s="80">
        <v>0.9</v>
      </c>
      <c r="H39" s="80">
        <f>F39*G39</f>
        <v>169.94250000000002</v>
      </c>
      <c r="I39" s="82">
        <v>100</v>
      </c>
      <c r="J39" s="83">
        <v>180</v>
      </c>
      <c r="K39" s="84">
        <f>J39*H39</f>
        <v>30589.650000000005</v>
      </c>
      <c r="L39" s="85"/>
    </row>
    <row r="40" spans="2:11" s="67" customFormat="1" ht="15.75">
      <c r="B40" s="68"/>
      <c r="E40" s="77"/>
      <c r="F40" s="77"/>
      <c r="G40" s="77"/>
      <c r="H40" s="65"/>
      <c r="I40" s="65"/>
      <c r="J40" s="65"/>
      <c r="K40" s="65"/>
    </row>
    <row r="41" ht="12.75">
      <c r="B41" t="s">
        <v>54</v>
      </c>
    </row>
    <row r="44" spans="3:4" ht="12.75" customHeight="1">
      <c r="C44" s="119"/>
      <c r="D44" s="119"/>
    </row>
    <row r="45" spans="3:4" ht="12.75">
      <c r="C45" s="119"/>
      <c r="D45" s="119"/>
    </row>
    <row r="46" spans="3:4" ht="45" customHeight="1">
      <c r="C46" s="119"/>
      <c r="D46" s="119"/>
    </row>
    <row r="48" ht="12.75">
      <c r="K48" s="86"/>
    </row>
    <row r="50" ht="12.75">
      <c r="K50" s="86"/>
    </row>
  </sheetData>
  <mergeCells count="22">
    <mergeCell ref="C44:D46"/>
    <mergeCell ref="F36:G36"/>
    <mergeCell ref="J29:K29"/>
    <mergeCell ref="J30:K30"/>
    <mergeCell ref="J32:K32"/>
    <mergeCell ref="J34:K34"/>
    <mergeCell ref="F32:G32"/>
    <mergeCell ref="H32:H33"/>
    <mergeCell ref="A4:A19"/>
    <mergeCell ref="A23:A31"/>
    <mergeCell ref="F16:G16"/>
    <mergeCell ref="F31:G31"/>
    <mergeCell ref="F27:G27"/>
    <mergeCell ref="F28:G28"/>
    <mergeCell ref="J5:J9"/>
    <mergeCell ref="B4:B9"/>
    <mergeCell ref="F19:G19"/>
    <mergeCell ref="B38:B39"/>
    <mergeCell ref="C18:D18"/>
    <mergeCell ref="J24:K24"/>
    <mergeCell ref="J25:K25"/>
    <mergeCell ref="F20:G20"/>
  </mergeCells>
  <printOptions horizontalCentered="1" verticalCentered="1"/>
  <pageMargins left="0" right="0" top="0" bottom="0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2008-05-20T23:27:18Z</cp:lastPrinted>
  <dcterms:created xsi:type="dcterms:W3CDTF">2008-01-09T12:08:16Z</dcterms:created>
  <dcterms:modified xsi:type="dcterms:W3CDTF">2008-05-20T23:28:52Z</dcterms:modified>
  <cp:category/>
  <cp:version/>
  <cp:contentType/>
  <cp:contentStatus/>
</cp:coreProperties>
</file>